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195" windowHeight="8445"/>
  </bookViews>
  <sheets>
    <sheet name="FY16" sheetId="10" r:id="rId1"/>
    <sheet name="FY15" sheetId="9" r:id="rId2"/>
  </sheets>
  <definedNames>
    <definedName name="_xlnm.Print_Area" localSheetId="1">'FY15'!$A$1:$P$63</definedName>
    <definedName name="_xlnm.Print_Area" localSheetId="0">'FY16'!$A$1:$P$66</definedName>
    <definedName name="_xlnm.Print_Titles" localSheetId="1">'FY15'!$1:$14</definedName>
    <definedName name="_xlnm.Print_Titles" localSheetId="0">'FY16'!$1:$14</definedName>
  </definedNames>
  <calcPr calcId="145621"/>
</workbook>
</file>

<file path=xl/calcChain.xml><?xml version="1.0" encoding="utf-8"?>
<calcChain xmlns="http://schemas.openxmlformats.org/spreadsheetml/2006/main">
  <c r="H61" i="10" l="1"/>
  <c r="I61" i="10"/>
  <c r="J61" i="10"/>
  <c r="K61" i="10"/>
  <c r="L61" i="10"/>
  <c r="M61" i="10"/>
  <c r="N61" i="10"/>
  <c r="O61" i="10"/>
  <c r="P61" i="10"/>
  <c r="D61" i="10"/>
  <c r="E61" i="10"/>
  <c r="F61" i="10"/>
  <c r="G61" i="10"/>
  <c r="C61" i="10"/>
  <c r="L41" i="10"/>
  <c r="N41" i="10" s="1"/>
  <c r="P41" i="10" s="1"/>
  <c r="L54" i="10"/>
  <c r="N54" i="10"/>
  <c r="P54" i="10" s="1"/>
  <c r="L51" i="10"/>
  <c r="N51" i="10"/>
  <c r="P51" i="10" s="1"/>
  <c r="L15" i="10"/>
  <c r="N15" i="10" s="1"/>
  <c r="P15" i="10" s="1"/>
  <c r="L60" i="10" l="1"/>
  <c r="N60" i="10" s="1"/>
  <c r="P60" i="10" s="1"/>
  <c r="L59" i="10"/>
  <c r="N59" i="10" s="1"/>
  <c r="P59" i="10" s="1"/>
  <c r="L58" i="10"/>
  <c r="N58" i="10" s="1"/>
  <c r="P58" i="10" s="1"/>
  <c r="L57" i="10"/>
  <c r="N57" i="10" s="1"/>
  <c r="P57" i="10" s="1"/>
  <c r="L56" i="10"/>
  <c r="N56" i="10" s="1"/>
  <c r="P56" i="10" s="1"/>
  <c r="L55" i="10"/>
  <c r="N55" i="10" s="1"/>
  <c r="P55" i="10" s="1"/>
  <c r="L52" i="10"/>
  <c r="N52" i="10" s="1"/>
  <c r="P52" i="10" s="1"/>
  <c r="L50" i="10"/>
  <c r="N50" i="10" s="1"/>
  <c r="P50" i="10" s="1"/>
  <c r="L49" i="10"/>
  <c r="N49" i="10" s="1"/>
  <c r="P49" i="10" s="1"/>
  <c r="L48" i="10"/>
  <c r="N48" i="10" s="1"/>
  <c r="P48" i="10" s="1"/>
  <c r="L46" i="10"/>
  <c r="N46" i="10" s="1"/>
  <c r="P46" i="10" s="1"/>
  <c r="L45" i="10"/>
  <c r="N45" i="10" s="1"/>
  <c r="P45" i="10" s="1"/>
  <c r="L44" i="10"/>
  <c r="N44" i="10" s="1"/>
  <c r="P44" i="10" s="1"/>
  <c r="L43" i="10"/>
  <c r="N43" i="10" s="1"/>
  <c r="P43" i="10" s="1"/>
  <c r="L42" i="10"/>
  <c r="O35" i="10"/>
  <c r="O36" i="10" s="1"/>
  <c r="M35" i="10"/>
  <c r="M36" i="10" s="1"/>
  <c r="K35" i="10"/>
  <c r="K36" i="10" s="1"/>
  <c r="J35" i="10"/>
  <c r="J36" i="10" s="1"/>
  <c r="J62" i="10" s="1"/>
  <c r="I35" i="10"/>
  <c r="I36" i="10" s="1"/>
  <c r="H35" i="10"/>
  <c r="H36" i="10" s="1"/>
  <c r="G35" i="10"/>
  <c r="G36" i="10" s="1"/>
  <c r="G62" i="10" s="1"/>
  <c r="F35" i="10"/>
  <c r="F36" i="10" s="1"/>
  <c r="E35" i="10"/>
  <c r="E36" i="10" s="1"/>
  <c r="D35" i="10"/>
  <c r="D36" i="10" s="1"/>
  <c r="C35" i="10"/>
  <c r="C36" i="10" s="1"/>
  <c r="C62" i="10" s="1"/>
  <c r="L34" i="10"/>
  <c r="N34" i="10" s="1"/>
  <c r="P34" i="10" s="1"/>
  <c r="L32" i="10"/>
  <c r="N32" i="10" s="1"/>
  <c r="P32" i="10" s="1"/>
  <c r="L31" i="10"/>
  <c r="N31" i="10" s="1"/>
  <c r="P31" i="10" s="1"/>
  <c r="L29" i="10"/>
  <c r="N29" i="10" s="1"/>
  <c r="P29" i="10" s="1"/>
  <c r="L27" i="10"/>
  <c r="N27" i="10" s="1"/>
  <c r="P27" i="10" s="1"/>
  <c r="L25" i="10"/>
  <c r="N25" i="10" s="1"/>
  <c r="P25" i="10" s="1"/>
  <c r="L24" i="10"/>
  <c r="N24" i="10" s="1"/>
  <c r="P24" i="10" s="1"/>
  <c r="L22" i="10"/>
  <c r="L18" i="10"/>
  <c r="K62" i="10" l="1"/>
  <c r="F62" i="10"/>
  <c r="M62" i="10"/>
  <c r="I62" i="10"/>
  <c r="O62" i="10"/>
  <c r="E62" i="10"/>
  <c r="D62" i="10"/>
  <c r="H62" i="10"/>
  <c r="L35" i="10"/>
  <c r="L36" i="10" s="1"/>
  <c r="N22" i="10"/>
  <c r="N42" i="10"/>
  <c r="N18" i="10"/>
  <c r="N40" i="9"/>
  <c r="N41" i="9"/>
  <c r="L50" i="9"/>
  <c r="N50" i="9" s="1"/>
  <c r="P50" i="9" s="1"/>
  <c r="L49" i="9"/>
  <c r="N49" i="9" s="1"/>
  <c r="P49" i="9" s="1"/>
  <c r="P41" i="9"/>
  <c r="L40" i="9"/>
  <c r="L41" i="9"/>
  <c r="L31" i="9"/>
  <c r="N31" i="9" s="1"/>
  <c r="P31" i="9" s="1"/>
  <c r="L62" i="10" l="1"/>
  <c r="P18" i="10"/>
  <c r="P42" i="10"/>
  <c r="P22" i="10"/>
  <c r="P35" i="10" s="1"/>
  <c r="N35" i="10"/>
  <c r="N36" i="10" s="1"/>
  <c r="L15" i="9"/>
  <c r="N15" i="9" s="1"/>
  <c r="P15" i="9" s="1"/>
  <c r="N62" i="10" l="1"/>
  <c r="P36" i="10"/>
  <c r="P62" i="10" s="1"/>
  <c r="O58" i="9"/>
  <c r="M58" i="9"/>
  <c r="K58" i="9"/>
  <c r="J58" i="9"/>
  <c r="I58" i="9"/>
  <c r="H58" i="9"/>
  <c r="G58" i="9"/>
  <c r="F58" i="9"/>
  <c r="E58" i="9"/>
  <c r="D58" i="9"/>
  <c r="C58" i="9"/>
  <c r="L57" i="9"/>
  <c r="N57" i="9" s="1"/>
  <c r="P57" i="9" s="1"/>
  <c r="L56" i="9"/>
  <c r="N56" i="9" s="1"/>
  <c r="P56" i="9" s="1"/>
  <c r="L55" i="9"/>
  <c r="N55" i="9" s="1"/>
  <c r="P55" i="9" s="1"/>
  <c r="L54" i="9"/>
  <c r="N54" i="9" s="1"/>
  <c r="P54" i="9" s="1"/>
  <c r="L53" i="9"/>
  <c r="N53" i="9" s="1"/>
  <c r="P53" i="9" s="1"/>
  <c r="L52" i="9"/>
  <c r="N52" i="9" s="1"/>
  <c r="P52" i="9" s="1"/>
  <c r="L51" i="9"/>
  <c r="N51" i="9" s="1"/>
  <c r="P51" i="9" s="1"/>
  <c r="L48" i="9"/>
  <c r="N48" i="9" s="1"/>
  <c r="P48" i="9" s="1"/>
  <c r="N47" i="9"/>
  <c r="P47" i="9" s="1"/>
  <c r="L47" i="9"/>
  <c r="L45" i="9"/>
  <c r="N45" i="9" s="1"/>
  <c r="P45" i="9" s="1"/>
  <c r="L44" i="9"/>
  <c r="N44" i="9" s="1"/>
  <c r="P44" i="9" s="1"/>
  <c r="L43" i="9"/>
  <c r="N43" i="9" s="1"/>
  <c r="P43" i="9" s="1"/>
  <c r="L42" i="9"/>
  <c r="N42" i="9" s="1"/>
  <c r="P42" i="9" s="1"/>
  <c r="P40" i="9"/>
  <c r="O35" i="9"/>
  <c r="O36" i="9" s="1"/>
  <c r="M35" i="9"/>
  <c r="M36" i="9" s="1"/>
  <c r="K35" i="9"/>
  <c r="K36" i="9" s="1"/>
  <c r="J35" i="9"/>
  <c r="J36" i="9" s="1"/>
  <c r="I35" i="9"/>
  <c r="I36" i="9" s="1"/>
  <c r="I59" i="9" s="1"/>
  <c r="H35" i="9"/>
  <c r="H36" i="9" s="1"/>
  <c r="G35" i="9"/>
  <c r="G36" i="9" s="1"/>
  <c r="F35" i="9"/>
  <c r="F36" i="9" s="1"/>
  <c r="E35" i="9"/>
  <c r="E36" i="9" s="1"/>
  <c r="D35" i="9"/>
  <c r="D36" i="9" s="1"/>
  <c r="C35" i="9"/>
  <c r="C36" i="9" s="1"/>
  <c r="L34" i="9"/>
  <c r="N34" i="9" s="1"/>
  <c r="P34" i="9" s="1"/>
  <c r="L32" i="9"/>
  <c r="N32" i="9" s="1"/>
  <c r="P32" i="9" s="1"/>
  <c r="L29" i="9"/>
  <c r="N29" i="9" s="1"/>
  <c r="P29" i="9" s="1"/>
  <c r="L27" i="9"/>
  <c r="N27" i="9" s="1"/>
  <c r="P27" i="9" s="1"/>
  <c r="L25" i="9"/>
  <c r="N25" i="9" s="1"/>
  <c r="P25" i="9" s="1"/>
  <c r="L24" i="9"/>
  <c r="N24" i="9" s="1"/>
  <c r="P24" i="9" s="1"/>
  <c r="L22" i="9"/>
  <c r="N22" i="9" s="1"/>
  <c r="L18" i="9"/>
  <c r="O59" i="9" l="1"/>
  <c r="L58" i="9"/>
  <c r="G59" i="9"/>
  <c r="M59" i="9"/>
  <c r="K59" i="9"/>
  <c r="J59" i="9"/>
  <c r="F59" i="9"/>
  <c r="E59" i="9"/>
  <c r="C59" i="9"/>
  <c r="D59" i="9"/>
  <c r="H59" i="9"/>
  <c r="P58" i="9"/>
  <c r="N58" i="9"/>
  <c r="N35" i="9"/>
  <c r="L35" i="9"/>
  <c r="L36" i="9" s="1"/>
  <c r="N18" i="9"/>
  <c r="P22" i="9"/>
  <c r="P35" i="9" s="1"/>
  <c r="L59" i="9" l="1"/>
  <c r="N36" i="9"/>
  <c r="N59" i="9" s="1"/>
  <c r="P18" i="9"/>
  <c r="P36" i="9" s="1"/>
  <c r="P59" i="9" l="1"/>
</calcChain>
</file>

<file path=xl/sharedStrings.xml><?xml version="1.0" encoding="utf-8"?>
<sst xmlns="http://schemas.openxmlformats.org/spreadsheetml/2006/main" count="185" uniqueCount="79">
  <si>
    <t>Total</t>
  </si>
  <si>
    <t>S$'000</t>
  </si>
  <si>
    <t>Share-based payments</t>
  </si>
  <si>
    <t>CONSOLIDATED STATEMENT OF CHANGES IN EQUITY</t>
  </si>
  <si>
    <t>Group</t>
  </si>
  <si>
    <t xml:space="preserve">Profit for the year </t>
  </si>
  <si>
    <t xml:space="preserve">Other comprehensive income </t>
  </si>
  <si>
    <t>The accompanying notes form an integral part of these financial statements.</t>
  </si>
  <si>
    <t xml:space="preserve">Purchase of treasury shares </t>
  </si>
  <si>
    <t>Share</t>
  </si>
  <si>
    <t>Reserve</t>
  </si>
  <si>
    <t xml:space="preserve">for own </t>
  </si>
  <si>
    <t xml:space="preserve"> shares </t>
  </si>
  <si>
    <t>Currency</t>
  </si>
  <si>
    <t xml:space="preserve"> translation</t>
  </si>
  <si>
    <t xml:space="preserve"> reserve</t>
  </si>
  <si>
    <t>capital</t>
  </si>
  <si>
    <t>Non-</t>
  </si>
  <si>
    <t>controlling</t>
  </si>
  <si>
    <t>interests</t>
  </si>
  <si>
    <t xml:space="preserve">Total </t>
  </si>
  <si>
    <t xml:space="preserve"> equity</t>
  </si>
  <si>
    <t>Treasury shares of a subsidiary</t>
  </si>
  <si>
    <t>Attributable to owners of the Company</t>
  </si>
  <si>
    <t>Capital</t>
  </si>
  <si>
    <t>reserve</t>
  </si>
  <si>
    <t>Merger</t>
  </si>
  <si>
    <t>Share-based</t>
  </si>
  <si>
    <t>payments</t>
  </si>
  <si>
    <t>Fair value</t>
  </si>
  <si>
    <t>Hedging</t>
  </si>
  <si>
    <t>Revenue</t>
  </si>
  <si>
    <t>Exchange differences on monetary items forming</t>
  </si>
  <si>
    <t xml:space="preserve">       part of net investment in foreign operation</t>
  </si>
  <si>
    <t>Net change in fair value of cash flow hedges</t>
  </si>
  <si>
    <t>Total comprehensive income for the year</t>
  </si>
  <si>
    <t>Total other comprehensive income for the year</t>
  </si>
  <si>
    <t xml:space="preserve">Transactions with owners of the Company, </t>
  </si>
  <si>
    <t xml:space="preserve">     recognised directly in equity </t>
  </si>
  <si>
    <t>Contribution by non-controlling interests</t>
  </si>
  <si>
    <t>Treasury shares transferred to employees</t>
  </si>
  <si>
    <t>Dividend paid to non-controlling interests</t>
  </si>
  <si>
    <t>Unclaimed dividends</t>
  </si>
  <si>
    <t>Acquisition of non-controlling interests</t>
  </si>
  <si>
    <t>Total transactions with owners</t>
  </si>
  <si>
    <t>Defined benefit plan actuarial gains and losses</t>
  </si>
  <si>
    <t>Perpetual</t>
  </si>
  <si>
    <t>securities</t>
  </si>
  <si>
    <t>Issue of perpetual securities</t>
  </si>
  <si>
    <t>Foreign currency translation differences for</t>
  </si>
  <si>
    <t xml:space="preserve">       foreign operations</t>
  </si>
  <si>
    <t>Net change in fair value of available-for-sale</t>
  </si>
  <si>
    <t xml:space="preserve">       financial assets</t>
  </si>
  <si>
    <t>Share of other comprehensive income of</t>
  </si>
  <si>
    <t xml:space="preserve">       associates and joint ventures</t>
  </si>
  <si>
    <t>Realisation of reserve when a joint venture</t>
  </si>
  <si>
    <t>Perpetual securities distribution paid</t>
  </si>
  <si>
    <t xml:space="preserve">Non-controlling interests of subsidiary acquired </t>
  </si>
  <si>
    <t>Year Ended December 31, 2015</t>
  </si>
  <si>
    <t>At January 1, 2015</t>
  </si>
  <si>
    <t xml:space="preserve">       financial assets reclassified to profit or loss</t>
  </si>
  <si>
    <t xml:space="preserve">       reclassified to profit or loss</t>
  </si>
  <si>
    <t xml:space="preserve">      (Note 34(b))</t>
  </si>
  <si>
    <t>Put liability to acquire non-controling interests</t>
  </si>
  <si>
    <t>Realisation of reserve upon disposal of associate</t>
  </si>
  <si>
    <t>Realisation of reserve upon disposal of subsidiaries</t>
  </si>
  <si>
    <t>Realisation of reserve upon liquidation of subsidiary</t>
  </si>
  <si>
    <t>Accrued perpetual securities distribution (Note 23)</t>
  </si>
  <si>
    <t>Dividend paid to owners (Note 31)</t>
  </si>
  <si>
    <t>At December 31, 2015</t>
  </si>
  <si>
    <t>Year Ended December 31, 2016</t>
  </si>
  <si>
    <t>At January 1, 2016</t>
  </si>
  <si>
    <t>Redemption of preference shares for non-controlling</t>
  </si>
  <si>
    <r>
      <t xml:space="preserve">      </t>
    </r>
    <r>
      <rPr>
        <sz val="10"/>
        <color rgb="FF006045"/>
        <rFont val="Arial"/>
        <family val="2"/>
      </rPr>
      <t>interests of a subsidiary</t>
    </r>
  </si>
  <si>
    <t>Call option issued to non-controlling interests of subsidiaries</t>
  </si>
  <si>
    <t>Realisation of reserve upon disposal of a subsidiary</t>
  </si>
  <si>
    <t xml:space="preserve">      became a subsidiary (Note 34)</t>
  </si>
  <si>
    <t>Realisation of reserve upon disposal of a joint venture</t>
  </si>
  <si>
    <t>At December 31,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</si>
</sst>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16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rgb="FF006045"/>
      <name val="Arial"/>
      <family val="2"/>
    </font>
    <font>
      <sz val="10"/>
      <color rgb="FF006045"/>
      <name val="Arial"/>
      <family val="2"/>
    </font>
    <font>
      <i/>
      <sz val="10"/>
      <color rgb="FF007C5A"/>
      <name val="Arial"/>
      <family val="2"/>
    </font>
    <font>
      <sz val="8"/>
      <color rgb="FF007C5A"/>
      <name val="Arial"/>
      <family val="2"/>
    </font>
    <font>
      <b/>
      <sz val="9"/>
      <color rgb="FF006045"/>
      <name val="Arial"/>
      <family val="2"/>
    </font>
    <font>
      <b/>
      <sz val="9"/>
      <color rgb="FF007C5A"/>
      <name val="Arial"/>
      <family val="2"/>
    </font>
    <font>
      <b/>
      <sz val="14"/>
      <color rgb="FF006045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7C5A"/>
      </top>
      <bottom style="thin">
        <color rgb="FF007C5A"/>
      </bottom>
      <diagonal/>
    </border>
    <border>
      <left/>
      <right/>
      <top/>
      <bottom style="thin">
        <color rgb="FF007C5A"/>
      </bottom>
      <diagonal/>
    </border>
    <border>
      <left/>
      <right/>
      <top style="medium">
        <color rgb="FF007C5A"/>
      </top>
      <bottom style="thick">
        <color rgb="FF007C5A"/>
      </bottom>
      <diagonal/>
    </border>
    <border>
      <left/>
      <right/>
      <top style="thin">
        <color rgb="FF007C5A"/>
      </top>
      <bottom style="medium">
        <color rgb="FF007C5A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164" fontId="2" fillId="2" borderId="0" xfId="0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 applyAlignment="1">
      <alignment horizontal="justify" vertical="top" wrapText="1"/>
    </xf>
    <xf numFmtId="0" fontId="5" fillId="2" borderId="0" xfId="0" applyFont="1" applyFill="1"/>
    <xf numFmtId="0" fontId="6" fillId="2" borderId="0" xfId="0" applyFont="1" applyFill="1"/>
    <xf numFmtId="164" fontId="6" fillId="2" borderId="0" xfId="0" applyNumberFormat="1" applyFont="1" applyFill="1" applyBorder="1" applyAlignment="1">
      <alignment vertical="top"/>
    </xf>
    <xf numFmtId="164" fontId="6" fillId="0" borderId="0" xfId="1" applyNumberFormat="1" applyFont="1" applyFill="1" applyBorder="1" applyAlignment="1">
      <alignment vertical="top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top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38" fontId="4" fillId="2" borderId="1" xfId="0" quotePrefix="1" applyNumberFormat="1" applyFont="1" applyFill="1" applyBorder="1" applyAlignment="1">
      <alignment horizontal="left" vertical="top" wrapText="1"/>
    </xf>
    <xf numFmtId="38" fontId="4" fillId="2" borderId="1" xfId="0" applyNumberFormat="1" applyFont="1" applyFill="1" applyBorder="1" applyAlignment="1">
      <alignment horizontal="left" vertical="top" wrapText="1"/>
    </xf>
    <xf numFmtId="38" fontId="6" fillId="2" borderId="1" xfId="0" quotePrefix="1" applyNumberFormat="1" applyFont="1" applyFill="1" applyBorder="1" applyAlignment="1">
      <alignment horizontal="left" vertical="top" wrapText="1"/>
    </xf>
    <xf numFmtId="38" fontId="6" fillId="2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top" wrapText="1"/>
    </xf>
    <xf numFmtId="38" fontId="3" fillId="2" borderId="1" xfId="0" applyNumberFormat="1" applyFont="1" applyFill="1" applyBorder="1" applyAlignment="1">
      <alignment horizontal="left" vertical="top" wrapText="1"/>
    </xf>
    <xf numFmtId="38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top" wrapText="1"/>
    </xf>
    <xf numFmtId="164" fontId="9" fillId="2" borderId="1" xfId="1" applyNumberFormat="1" applyFont="1" applyFill="1" applyBorder="1" applyAlignment="1">
      <alignment horizontal="right" vertical="center" wrapText="1"/>
    </xf>
    <xf numFmtId="0" fontId="11" fillId="2" borderId="0" xfId="0" applyFont="1" applyFill="1" applyBorder="1" applyAlignment="1"/>
    <xf numFmtId="164" fontId="10" fillId="2" borderId="2" xfId="1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top"/>
    </xf>
    <xf numFmtId="165" fontId="13" fillId="2" borderId="1" xfId="1" applyNumberFormat="1" applyFont="1" applyFill="1" applyBorder="1" applyAlignment="1">
      <alignment horizontal="right" vertical="center" wrapText="1"/>
    </xf>
    <xf numFmtId="0" fontId="7" fillId="2" borderId="0" xfId="0" applyFont="1" applyFill="1"/>
    <xf numFmtId="0" fontId="13" fillId="2" borderId="1" xfId="0" applyFont="1" applyFill="1" applyBorder="1" applyAlignment="1">
      <alignment horizontal="left" vertical="center" wrapText="1"/>
    </xf>
    <xf numFmtId="38" fontId="7" fillId="2" borderId="1" xfId="0" applyNumberFormat="1" applyFont="1" applyFill="1" applyBorder="1" applyAlignment="1">
      <alignment vertical="top" wrapText="1"/>
    </xf>
    <xf numFmtId="164" fontId="13" fillId="2" borderId="1" xfId="1" applyNumberFormat="1" applyFont="1" applyFill="1" applyBorder="1" applyAlignment="1">
      <alignment horizontal="right" vertical="center" wrapText="1"/>
    </xf>
    <xf numFmtId="0" fontId="7" fillId="2" borderId="1" xfId="0" applyFont="1" applyFill="1" applyBorder="1"/>
    <xf numFmtId="38" fontId="8" fillId="2" borderId="1" xfId="0" quotePrefix="1" applyNumberFormat="1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wrapText="1"/>
    </xf>
    <xf numFmtId="0" fontId="12" fillId="2" borderId="0" xfId="0" applyFont="1" applyFill="1" applyBorder="1" applyAlignment="1"/>
    <xf numFmtId="0" fontId="0" fillId="0" borderId="0" xfId="0" applyFill="1"/>
    <xf numFmtId="0" fontId="12" fillId="2" borderId="0" xfId="0" applyFont="1" applyFill="1" applyBorder="1" applyAlignment="1">
      <alignment horizontal="right" vertical="top" wrapText="1"/>
    </xf>
    <xf numFmtId="41" fontId="10" fillId="2" borderId="4" xfId="1" applyNumberFormat="1" applyFont="1" applyFill="1" applyBorder="1" applyAlignment="1">
      <alignment horizontal="right" vertical="center" wrapText="1"/>
    </xf>
    <xf numFmtId="41" fontId="10" fillId="2" borderId="2" xfId="1" applyNumberFormat="1" applyFont="1" applyFill="1" applyBorder="1" applyAlignment="1">
      <alignment horizontal="right" vertical="center" wrapText="1"/>
    </xf>
    <xf numFmtId="41" fontId="10" fillId="0" borderId="1" xfId="1" applyNumberFormat="1" applyFont="1" applyFill="1" applyBorder="1" applyAlignment="1">
      <alignment horizontal="right" vertical="center" wrapText="1"/>
    </xf>
    <xf numFmtId="41" fontId="10" fillId="3" borderId="1" xfId="1" applyNumberFormat="1" applyFont="1" applyFill="1" applyBorder="1" applyAlignment="1">
      <alignment horizontal="right" vertical="center" wrapText="1"/>
    </xf>
    <xf numFmtId="41" fontId="10" fillId="4" borderId="4" xfId="1" applyNumberFormat="1" applyFont="1" applyFill="1" applyBorder="1" applyAlignment="1">
      <alignment horizontal="right" vertical="center" wrapText="1"/>
    </xf>
    <xf numFmtId="41" fontId="9" fillId="2" borderId="2" xfId="1" applyNumberFormat="1" applyFont="1" applyFill="1" applyBorder="1" applyAlignment="1">
      <alignment horizontal="right" vertical="center" wrapText="1"/>
    </xf>
    <xf numFmtId="41" fontId="9" fillId="2" borderId="1" xfId="1" applyNumberFormat="1" applyFont="1" applyFill="1" applyBorder="1" applyAlignment="1">
      <alignment horizontal="right" vertical="center" wrapText="1"/>
    </xf>
    <xf numFmtId="41" fontId="10" fillId="2" borderId="1" xfId="1" applyNumberFormat="1" applyFont="1" applyFill="1" applyBorder="1" applyAlignment="1">
      <alignment horizontal="right" vertical="center" wrapText="1"/>
    </xf>
    <xf numFmtId="41" fontId="10" fillId="2" borderId="3" xfId="1" applyNumberFormat="1" applyFont="1" applyFill="1" applyBorder="1" applyAlignment="1">
      <alignment horizontal="right" vertical="center" wrapText="1"/>
    </xf>
    <xf numFmtId="0" fontId="12" fillId="2" borderId="0" xfId="0" applyFont="1" applyFill="1" applyBorder="1" applyAlignment="1">
      <alignment horizontal="right" vertical="top" wrapText="1"/>
    </xf>
    <xf numFmtId="0" fontId="12" fillId="2" borderId="0" xfId="0" applyFont="1" applyFill="1" applyBorder="1" applyAlignment="1">
      <alignment horizontal="right" vertical="top" wrapText="1"/>
    </xf>
    <xf numFmtId="0" fontId="15" fillId="2" borderId="0" xfId="0" applyFont="1" applyFill="1" applyBorder="1" applyAlignment="1">
      <alignment vertical="center" wrapText="1"/>
    </xf>
    <xf numFmtId="164" fontId="14" fillId="2" borderId="1" xfId="0" applyNumberFormat="1" applyFont="1" applyFill="1" applyBorder="1" applyAlignment="1">
      <alignment horizontal="center" vertical="top"/>
    </xf>
    <xf numFmtId="41" fontId="10" fillId="0" borderId="4" xfId="1" applyNumberFormat="1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1645920</xdr:colOff>
      <xdr:row>5</xdr:row>
      <xdr:rowOff>45719</xdr:rowOff>
    </xdr:to>
    <xdr:sp macro="" textlink="">
      <xdr:nvSpPr>
        <xdr:cNvPr id="2" name="Parallelogram 1"/>
        <xdr:cNvSpPr/>
      </xdr:nvSpPr>
      <xdr:spPr>
        <a:xfrm>
          <a:off x="0" y="838200"/>
          <a:ext cx="1645920" cy="45719"/>
        </a:xfrm>
        <a:prstGeom prst="parallelogram">
          <a:avLst/>
        </a:prstGeom>
        <a:solidFill>
          <a:srgbClr val="007C5A"/>
        </a:solidFill>
        <a:ln>
          <a:solidFill>
            <a:srgbClr val="007C5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2</xdr:col>
      <xdr:colOff>658044</xdr:colOff>
      <xdr:row>8</xdr:row>
      <xdr:rowOff>57150</xdr:rowOff>
    </xdr:from>
    <xdr:to>
      <xdr:col>11</xdr:col>
      <xdr:colOff>789492</xdr:colOff>
      <xdr:row>8</xdr:row>
      <xdr:rowOff>57150</xdr:rowOff>
    </xdr:to>
    <xdr:cxnSp macro="">
      <xdr:nvCxnSpPr>
        <xdr:cNvPr id="3" name="Straight Connector 2"/>
        <xdr:cNvCxnSpPr/>
      </xdr:nvCxnSpPr>
      <xdr:spPr>
        <a:xfrm>
          <a:off x="4010844" y="1409700"/>
          <a:ext cx="8361048" cy="0"/>
        </a:xfrm>
        <a:prstGeom prst="line">
          <a:avLst/>
        </a:prstGeom>
        <a:ln>
          <a:solidFill>
            <a:srgbClr val="007C5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659541</xdr:colOff>
      <xdr:row>8</xdr:row>
      <xdr:rowOff>57150</xdr:rowOff>
    </xdr:from>
    <xdr:to>
      <xdr:col>2</xdr:col>
      <xdr:colOff>659541</xdr:colOff>
      <xdr:row>8</xdr:row>
      <xdr:rowOff>160338</xdr:rowOff>
    </xdr:to>
    <xdr:cxnSp macro="">
      <xdr:nvCxnSpPr>
        <xdr:cNvPr id="4" name="Straight Connector 3"/>
        <xdr:cNvCxnSpPr/>
      </xdr:nvCxnSpPr>
      <xdr:spPr>
        <a:xfrm rot="5400000">
          <a:off x="3960747" y="1461294"/>
          <a:ext cx="103188" cy="0"/>
        </a:xfrm>
        <a:prstGeom prst="line">
          <a:avLst/>
        </a:prstGeom>
        <a:ln>
          <a:solidFill>
            <a:srgbClr val="007C5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778604</xdr:colOff>
      <xdr:row>8</xdr:row>
      <xdr:rowOff>57152</xdr:rowOff>
    </xdr:from>
    <xdr:to>
      <xdr:col>11</xdr:col>
      <xdr:colOff>778604</xdr:colOff>
      <xdr:row>8</xdr:row>
      <xdr:rowOff>169987</xdr:rowOff>
    </xdr:to>
    <xdr:cxnSp macro="">
      <xdr:nvCxnSpPr>
        <xdr:cNvPr id="5" name="Straight Connector 4"/>
        <xdr:cNvCxnSpPr/>
      </xdr:nvCxnSpPr>
      <xdr:spPr>
        <a:xfrm rot="5400000">
          <a:off x="12304586" y="1466120"/>
          <a:ext cx="112835" cy="0"/>
        </a:xfrm>
        <a:prstGeom prst="line">
          <a:avLst/>
        </a:prstGeom>
        <a:ln>
          <a:solidFill>
            <a:srgbClr val="007C5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1645920</xdr:colOff>
      <xdr:row>5</xdr:row>
      <xdr:rowOff>45719</xdr:rowOff>
    </xdr:to>
    <xdr:sp macro="" textlink="">
      <xdr:nvSpPr>
        <xdr:cNvPr id="2" name="Parallelogram 1"/>
        <xdr:cNvSpPr/>
      </xdr:nvSpPr>
      <xdr:spPr>
        <a:xfrm>
          <a:off x="0" y="838200"/>
          <a:ext cx="1645920" cy="45719"/>
        </a:xfrm>
        <a:prstGeom prst="parallelogram">
          <a:avLst/>
        </a:prstGeom>
        <a:solidFill>
          <a:srgbClr val="007C5A"/>
        </a:solidFill>
        <a:ln>
          <a:solidFill>
            <a:srgbClr val="007C5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2</xdr:col>
      <xdr:colOff>658044</xdr:colOff>
      <xdr:row>8</xdr:row>
      <xdr:rowOff>57150</xdr:rowOff>
    </xdr:from>
    <xdr:to>
      <xdr:col>11</xdr:col>
      <xdr:colOff>789492</xdr:colOff>
      <xdr:row>8</xdr:row>
      <xdr:rowOff>57150</xdr:rowOff>
    </xdr:to>
    <xdr:cxnSp macro="">
      <xdr:nvCxnSpPr>
        <xdr:cNvPr id="3" name="Straight Connector 2"/>
        <xdr:cNvCxnSpPr/>
      </xdr:nvCxnSpPr>
      <xdr:spPr>
        <a:xfrm>
          <a:off x="4010844" y="1409700"/>
          <a:ext cx="8361048" cy="0"/>
        </a:xfrm>
        <a:prstGeom prst="line">
          <a:avLst/>
        </a:prstGeom>
        <a:ln>
          <a:solidFill>
            <a:srgbClr val="007C5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659541</xdr:colOff>
      <xdr:row>8</xdr:row>
      <xdr:rowOff>57150</xdr:rowOff>
    </xdr:from>
    <xdr:to>
      <xdr:col>2</xdr:col>
      <xdr:colOff>659541</xdr:colOff>
      <xdr:row>8</xdr:row>
      <xdr:rowOff>160338</xdr:rowOff>
    </xdr:to>
    <xdr:cxnSp macro="">
      <xdr:nvCxnSpPr>
        <xdr:cNvPr id="4" name="Straight Connector 3"/>
        <xdr:cNvCxnSpPr/>
      </xdr:nvCxnSpPr>
      <xdr:spPr>
        <a:xfrm rot="5400000">
          <a:off x="3960747" y="1461294"/>
          <a:ext cx="103188" cy="0"/>
        </a:xfrm>
        <a:prstGeom prst="line">
          <a:avLst/>
        </a:prstGeom>
        <a:ln>
          <a:solidFill>
            <a:srgbClr val="007C5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778604</xdr:colOff>
      <xdr:row>8</xdr:row>
      <xdr:rowOff>57152</xdr:rowOff>
    </xdr:from>
    <xdr:to>
      <xdr:col>11</xdr:col>
      <xdr:colOff>778604</xdr:colOff>
      <xdr:row>8</xdr:row>
      <xdr:rowOff>169987</xdr:rowOff>
    </xdr:to>
    <xdr:cxnSp macro="">
      <xdr:nvCxnSpPr>
        <xdr:cNvPr id="5" name="Straight Connector 4"/>
        <xdr:cNvCxnSpPr/>
      </xdr:nvCxnSpPr>
      <xdr:spPr>
        <a:xfrm rot="5400000">
          <a:off x="12304586" y="1466120"/>
          <a:ext cx="112835" cy="0"/>
        </a:xfrm>
        <a:prstGeom prst="line">
          <a:avLst/>
        </a:prstGeom>
        <a:ln>
          <a:solidFill>
            <a:srgbClr val="007C5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tabSelected="1" zoomScaleNormal="100" zoomScaleSheetLayoutView="100" workbookViewId="0">
      <selection activeCell="A7" sqref="A7"/>
    </sheetView>
  </sheetViews>
  <sheetFormatPr defaultColWidth="9.140625" defaultRowHeight="12.75" x14ac:dyDescent="0.2"/>
  <cols>
    <col min="1" max="1" width="55" style="2" customWidth="1"/>
    <col min="2" max="2" width="2.5703125" style="2" customWidth="1"/>
    <col min="3" max="16" width="13.7109375" style="2" customWidth="1"/>
    <col min="17" max="16384" width="9.140625" style="2"/>
  </cols>
  <sheetData>
    <row r="1" spans="1:16" x14ac:dyDescent="0.2">
      <c r="M1" s="47"/>
      <c r="N1" s="47"/>
      <c r="O1" s="47"/>
      <c r="P1" s="47"/>
    </row>
    <row r="2" spans="1:16" ht="5.25" customHeight="1" x14ac:dyDescent="0.2">
      <c r="M2" s="46"/>
      <c r="N2" s="46"/>
      <c r="O2" s="46"/>
      <c r="P2" s="46"/>
    </row>
    <row r="3" spans="1:16" ht="22.5" x14ac:dyDescent="0.2">
      <c r="A3" s="48" t="s">
        <v>3</v>
      </c>
      <c r="B3" s="48"/>
      <c r="C3" s="48"/>
      <c r="D3" s="48"/>
      <c r="E3" s="48"/>
      <c r="F3" s="48"/>
      <c r="G3" s="48"/>
      <c r="H3" s="48"/>
      <c r="I3" s="48"/>
      <c r="J3" s="48"/>
    </row>
    <row r="4" spans="1:16" x14ac:dyDescent="0.2">
      <c r="A4" s="10" t="s">
        <v>70</v>
      </c>
      <c r="B4" s="3"/>
    </row>
    <row r="5" spans="1:16" x14ac:dyDescent="0.2">
      <c r="A5" s="10"/>
      <c r="B5" s="3"/>
    </row>
    <row r="6" spans="1:16" x14ac:dyDescent="0.2">
      <c r="A6" s="10"/>
      <c r="B6" s="3"/>
    </row>
    <row r="7" spans="1:16" x14ac:dyDescent="0.2">
      <c r="A7" s="10"/>
      <c r="B7" s="3"/>
    </row>
    <row r="8" spans="1:16" s="27" customFormat="1" ht="15" customHeight="1" x14ac:dyDescent="0.2">
      <c r="A8" s="31"/>
      <c r="B8" s="31"/>
      <c r="C8" s="49" t="s">
        <v>23</v>
      </c>
      <c r="D8" s="49"/>
      <c r="E8" s="49"/>
      <c r="F8" s="49"/>
      <c r="G8" s="49"/>
      <c r="H8" s="49"/>
      <c r="I8" s="49"/>
      <c r="J8" s="49"/>
      <c r="K8" s="49"/>
      <c r="L8" s="49"/>
      <c r="M8" s="31"/>
      <c r="N8" s="31"/>
      <c r="O8" s="31"/>
      <c r="P8" s="31"/>
    </row>
    <row r="9" spans="1:16" s="27" customFormat="1" ht="15" customHeight="1" x14ac:dyDescent="0.2">
      <c r="A9" s="32"/>
      <c r="B9" s="32"/>
      <c r="C9" s="49"/>
      <c r="D9" s="49"/>
      <c r="E9" s="49"/>
      <c r="F9" s="49"/>
      <c r="G9" s="49"/>
      <c r="H9" s="49"/>
      <c r="I9" s="49"/>
      <c r="J9" s="49"/>
      <c r="K9" s="49"/>
      <c r="L9" s="49"/>
      <c r="M9" s="33"/>
      <c r="N9" s="33"/>
      <c r="O9" s="33"/>
      <c r="P9" s="33"/>
    </row>
    <row r="10" spans="1:16" s="27" customFormat="1" ht="15" customHeight="1" x14ac:dyDescent="0.2">
      <c r="A10" s="25"/>
      <c r="B10" s="25"/>
      <c r="C10" s="26"/>
      <c r="D10" s="26" t="s">
        <v>10</v>
      </c>
      <c r="E10" s="26" t="s">
        <v>13</v>
      </c>
      <c r="F10" s="26"/>
      <c r="G10" s="26"/>
      <c r="H10" s="26" t="s">
        <v>27</v>
      </c>
      <c r="I10" s="26"/>
      <c r="J10" s="26"/>
      <c r="K10" s="26"/>
      <c r="L10" s="26"/>
      <c r="M10" s="26"/>
      <c r="N10" s="26"/>
      <c r="O10" s="26" t="s">
        <v>17</v>
      </c>
      <c r="P10" s="26"/>
    </row>
    <row r="11" spans="1:16" s="27" customFormat="1" ht="15" customHeight="1" x14ac:dyDescent="0.2">
      <c r="A11" s="25"/>
      <c r="B11" s="25"/>
      <c r="C11" s="26" t="s">
        <v>9</v>
      </c>
      <c r="D11" s="26" t="s">
        <v>11</v>
      </c>
      <c r="E11" s="26" t="s">
        <v>14</v>
      </c>
      <c r="F11" s="26" t="s">
        <v>24</v>
      </c>
      <c r="G11" s="26" t="s">
        <v>26</v>
      </c>
      <c r="H11" s="26" t="s">
        <v>28</v>
      </c>
      <c r="I11" s="26" t="s">
        <v>29</v>
      </c>
      <c r="J11" s="26" t="s">
        <v>30</v>
      </c>
      <c r="K11" s="26" t="s">
        <v>31</v>
      </c>
      <c r="L11" s="26"/>
      <c r="M11" s="26" t="s">
        <v>46</v>
      </c>
      <c r="N11" s="26"/>
      <c r="O11" s="26" t="s">
        <v>18</v>
      </c>
      <c r="P11" s="26" t="s">
        <v>20</v>
      </c>
    </row>
    <row r="12" spans="1:16" s="27" customFormat="1" ht="15" customHeight="1" x14ac:dyDescent="0.2">
      <c r="A12" s="25"/>
      <c r="B12" s="25"/>
      <c r="C12" s="26" t="s">
        <v>16</v>
      </c>
      <c r="D12" s="26" t="s">
        <v>12</v>
      </c>
      <c r="E12" s="26" t="s">
        <v>15</v>
      </c>
      <c r="F12" s="26" t="s">
        <v>25</v>
      </c>
      <c r="G12" s="26" t="s">
        <v>25</v>
      </c>
      <c r="H12" s="26" t="s">
        <v>25</v>
      </c>
      <c r="I12" s="26" t="s">
        <v>25</v>
      </c>
      <c r="J12" s="26" t="s">
        <v>25</v>
      </c>
      <c r="K12" s="26" t="s">
        <v>25</v>
      </c>
      <c r="L12" s="26" t="s">
        <v>0</v>
      </c>
      <c r="M12" s="26" t="s">
        <v>47</v>
      </c>
      <c r="N12" s="26" t="s">
        <v>0</v>
      </c>
      <c r="O12" s="26" t="s">
        <v>19</v>
      </c>
      <c r="P12" s="26" t="s">
        <v>21</v>
      </c>
    </row>
    <row r="13" spans="1:16" s="27" customFormat="1" ht="15" customHeight="1" x14ac:dyDescent="0.2">
      <c r="A13" s="28" t="s">
        <v>4</v>
      </c>
      <c r="B13" s="29"/>
      <c r="C13" s="30" t="s">
        <v>1</v>
      </c>
      <c r="D13" s="30" t="s">
        <v>1</v>
      </c>
      <c r="E13" s="30" t="s">
        <v>1</v>
      </c>
      <c r="F13" s="30" t="s">
        <v>1</v>
      </c>
      <c r="G13" s="30" t="s">
        <v>1</v>
      </c>
      <c r="H13" s="30" t="s">
        <v>1</v>
      </c>
      <c r="I13" s="30" t="s">
        <v>1</v>
      </c>
      <c r="J13" s="30" t="s">
        <v>1</v>
      </c>
      <c r="K13" s="30" t="s">
        <v>1</v>
      </c>
      <c r="L13" s="30" t="s">
        <v>1</v>
      </c>
      <c r="M13" s="30" t="s">
        <v>1</v>
      </c>
      <c r="N13" s="30" t="s">
        <v>1</v>
      </c>
      <c r="O13" s="30" t="s">
        <v>1</v>
      </c>
      <c r="P13" s="30" t="s">
        <v>1</v>
      </c>
    </row>
    <row r="14" spans="1:16" s="5" customFormat="1" ht="15" customHeight="1" x14ac:dyDescent="0.2">
      <c r="A14" s="14"/>
      <c r="B14" s="14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 s="5" customFormat="1" ht="15" customHeight="1" thickBot="1" x14ac:dyDescent="0.25">
      <c r="A15" s="11" t="s">
        <v>71</v>
      </c>
      <c r="B15" s="15"/>
      <c r="C15" s="37">
        <v>565572</v>
      </c>
      <c r="D15" s="37">
        <v>-8645</v>
      </c>
      <c r="E15" s="37">
        <v>-84321</v>
      </c>
      <c r="F15" s="37">
        <v>114766</v>
      </c>
      <c r="G15" s="37">
        <v>29201</v>
      </c>
      <c r="H15" s="37">
        <v>-18050</v>
      </c>
      <c r="I15" s="37">
        <v>27398</v>
      </c>
      <c r="J15" s="37">
        <v>-203287</v>
      </c>
      <c r="K15" s="37">
        <v>5207742</v>
      </c>
      <c r="L15" s="50">
        <f>SUM(C15:K15)</f>
        <v>5630376</v>
      </c>
      <c r="M15" s="37">
        <v>802688</v>
      </c>
      <c r="N15" s="50">
        <f>L15+M15</f>
        <v>6433064</v>
      </c>
      <c r="O15" s="37">
        <v>1610430</v>
      </c>
      <c r="P15" s="50">
        <f>N15+O15</f>
        <v>8043494</v>
      </c>
    </row>
    <row r="16" spans="1:16" ht="15" customHeight="1" x14ac:dyDescent="0.2">
      <c r="A16" s="24"/>
      <c r="B16" s="24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</row>
    <row r="17" spans="1:16" ht="15" customHeight="1" x14ac:dyDescent="0.2">
      <c r="A17" s="11" t="s">
        <v>35</v>
      </c>
      <c r="B17" s="15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</row>
    <row r="18" spans="1:16" ht="15" customHeight="1" x14ac:dyDescent="0.2">
      <c r="A18" s="12" t="s">
        <v>5</v>
      </c>
      <c r="B18" s="16"/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394889</v>
      </c>
      <c r="L18" s="39">
        <f>SUM(C18:K18)</f>
        <v>394889</v>
      </c>
      <c r="M18" s="39">
        <v>0</v>
      </c>
      <c r="N18" s="39">
        <f>L18+M18</f>
        <v>394889</v>
      </c>
      <c r="O18" s="39">
        <v>42265</v>
      </c>
      <c r="P18" s="39">
        <f>N18+O18</f>
        <v>437154</v>
      </c>
    </row>
    <row r="19" spans="1:16" ht="15" customHeight="1" x14ac:dyDescent="0.2">
      <c r="A19" s="11"/>
      <c r="B19" s="16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6" ht="15" customHeight="1" x14ac:dyDescent="0.2">
      <c r="A20" s="11" t="s">
        <v>6</v>
      </c>
      <c r="B20" s="14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1:16" x14ac:dyDescent="0.2">
      <c r="A21" s="12" t="s">
        <v>49</v>
      </c>
      <c r="B21" s="17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</row>
    <row r="22" spans="1:16" x14ac:dyDescent="0.2">
      <c r="A22" s="12" t="s">
        <v>50</v>
      </c>
      <c r="B22" s="17"/>
      <c r="C22" s="40">
        <v>0</v>
      </c>
      <c r="D22" s="40">
        <v>0</v>
      </c>
      <c r="E22" s="40">
        <v>-38732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f>SUM(C22:K22)</f>
        <v>-38732</v>
      </c>
      <c r="M22" s="40">
        <v>0</v>
      </c>
      <c r="N22" s="40">
        <f>L22+M22</f>
        <v>-38732</v>
      </c>
      <c r="O22" s="40">
        <v>-2865</v>
      </c>
      <c r="P22" s="40">
        <f>N22+O22</f>
        <v>-41597</v>
      </c>
    </row>
    <row r="23" spans="1:16" ht="15" customHeight="1" x14ac:dyDescent="0.2">
      <c r="A23" s="12" t="s">
        <v>32</v>
      </c>
      <c r="B23" s="18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ht="15" customHeight="1" x14ac:dyDescent="0.2">
      <c r="A24" s="12" t="s">
        <v>33</v>
      </c>
      <c r="B24" s="18"/>
      <c r="C24" s="40">
        <v>0</v>
      </c>
      <c r="D24" s="40">
        <v>0</v>
      </c>
      <c r="E24" s="40">
        <v>9893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f t="shared" ref="L24:L32" si="0">SUM(C24:K24)</f>
        <v>9893</v>
      </c>
      <c r="M24" s="40">
        <v>0</v>
      </c>
      <c r="N24" s="40">
        <f>L24+M24</f>
        <v>9893</v>
      </c>
      <c r="O24" s="40">
        <v>0</v>
      </c>
      <c r="P24" s="40">
        <f>N24+O24</f>
        <v>9893</v>
      </c>
    </row>
    <row r="25" spans="1:16" ht="15" customHeight="1" x14ac:dyDescent="0.2">
      <c r="A25" s="12" t="s">
        <v>34</v>
      </c>
      <c r="B25" s="17"/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66513</v>
      </c>
      <c r="K25" s="40">
        <v>0</v>
      </c>
      <c r="L25" s="40">
        <f t="shared" si="0"/>
        <v>66513</v>
      </c>
      <c r="M25" s="40">
        <v>0</v>
      </c>
      <c r="N25" s="40">
        <f>L25+M25</f>
        <v>66513</v>
      </c>
      <c r="O25" s="40">
        <v>19388</v>
      </c>
      <c r="P25" s="40">
        <f>N25+O25</f>
        <v>85901</v>
      </c>
    </row>
    <row r="26" spans="1:16" s="8" customFormat="1" ht="15" customHeight="1" x14ac:dyDescent="0.2">
      <c r="A26" s="12" t="s">
        <v>34</v>
      </c>
      <c r="B26" s="17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16" s="8" customFormat="1" ht="15" customHeight="1" x14ac:dyDescent="0.2">
      <c r="A27" s="12" t="s">
        <v>61</v>
      </c>
      <c r="B27" s="17"/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39911</v>
      </c>
      <c r="K27" s="40">
        <v>0</v>
      </c>
      <c r="L27" s="40">
        <f t="shared" si="0"/>
        <v>39911</v>
      </c>
      <c r="M27" s="40">
        <v>0</v>
      </c>
      <c r="N27" s="40">
        <f>L27+M27</f>
        <v>39911</v>
      </c>
      <c r="O27" s="40">
        <v>2180</v>
      </c>
      <c r="P27" s="40">
        <f>N27+O27</f>
        <v>42091</v>
      </c>
    </row>
    <row r="28" spans="1:16" ht="15" customHeight="1" x14ac:dyDescent="0.2">
      <c r="A28" s="12" t="s">
        <v>51</v>
      </c>
      <c r="B28" s="17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6" ht="15" customHeight="1" x14ac:dyDescent="0.2">
      <c r="A29" s="12" t="s">
        <v>52</v>
      </c>
      <c r="B29" s="17"/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-11660</v>
      </c>
      <c r="J29" s="40">
        <v>0</v>
      </c>
      <c r="K29" s="40">
        <v>0</v>
      </c>
      <c r="L29" s="40">
        <f t="shared" si="0"/>
        <v>-11660</v>
      </c>
      <c r="M29" s="40">
        <v>0</v>
      </c>
      <c r="N29" s="40">
        <f>L29+M29</f>
        <v>-11660</v>
      </c>
      <c r="O29" s="40">
        <v>-7668</v>
      </c>
      <c r="P29" s="40">
        <f>N29+O29</f>
        <v>-19328</v>
      </c>
    </row>
    <row r="30" spans="1:16" ht="15" customHeight="1" x14ac:dyDescent="0.2">
      <c r="A30" s="12" t="s">
        <v>51</v>
      </c>
      <c r="B30" s="17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16" ht="15" customHeight="1" x14ac:dyDescent="0.2">
      <c r="A31" s="12" t="s">
        <v>60</v>
      </c>
      <c r="B31" s="17"/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5035</v>
      </c>
      <c r="J31" s="40">
        <v>0</v>
      </c>
      <c r="K31" s="40">
        <v>0</v>
      </c>
      <c r="L31" s="40">
        <f t="shared" si="0"/>
        <v>5035</v>
      </c>
      <c r="M31" s="40">
        <v>0</v>
      </c>
      <c r="N31" s="40">
        <f>L31+M31</f>
        <v>5035</v>
      </c>
      <c r="O31" s="40">
        <v>3302</v>
      </c>
      <c r="P31" s="40">
        <f>N31+O31</f>
        <v>8337</v>
      </c>
    </row>
    <row r="32" spans="1:16" s="8" customFormat="1" ht="15" customHeight="1" x14ac:dyDescent="0.2">
      <c r="A32" s="12" t="s">
        <v>45</v>
      </c>
      <c r="B32" s="17"/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-113</v>
      </c>
      <c r="L32" s="40">
        <f t="shared" si="0"/>
        <v>-113</v>
      </c>
      <c r="M32" s="40">
        <v>0</v>
      </c>
      <c r="N32" s="40">
        <f>L32+M32</f>
        <v>-113</v>
      </c>
      <c r="O32" s="40">
        <v>-86</v>
      </c>
      <c r="P32" s="40">
        <f>N32+O32</f>
        <v>-199</v>
      </c>
    </row>
    <row r="33" spans="1:17" s="8" customFormat="1" ht="15" customHeight="1" x14ac:dyDescent="0.2">
      <c r="A33" s="12" t="s">
        <v>53</v>
      </c>
      <c r="B33" s="17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1:17" s="8" customFormat="1" ht="15" customHeight="1" thickBot="1" x14ac:dyDescent="0.25">
      <c r="A34" s="12" t="s">
        <v>54</v>
      </c>
      <c r="B34" s="17"/>
      <c r="C34" s="41">
        <v>0</v>
      </c>
      <c r="D34" s="41">
        <v>0</v>
      </c>
      <c r="E34" s="41">
        <v>0</v>
      </c>
      <c r="F34" s="41">
        <v>1</v>
      </c>
      <c r="G34" s="41">
        <v>0</v>
      </c>
      <c r="H34" s="41">
        <v>0</v>
      </c>
      <c r="I34" s="41">
        <v>0</v>
      </c>
      <c r="J34" s="41">
        <v>18375</v>
      </c>
      <c r="K34" s="41">
        <v>0</v>
      </c>
      <c r="L34" s="41">
        <f>SUM(C34:K34)</f>
        <v>18376</v>
      </c>
      <c r="M34" s="41">
        <v>0</v>
      </c>
      <c r="N34" s="41">
        <f>L34+M34</f>
        <v>18376</v>
      </c>
      <c r="O34" s="41">
        <v>0</v>
      </c>
      <c r="P34" s="41">
        <f>N34+O34</f>
        <v>18376</v>
      </c>
    </row>
    <row r="35" spans="1:17" ht="15" customHeight="1" x14ac:dyDescent="0.2">
      <c r="A35" s="12" t="s">
        <v>36</v>
      </c>
      <c r="B35" s="15"/>
      <c r="C35" s="40">
        <f t="shared" ref="C35:P35" si="1">SUM(C22:C34)</f>
        <v>0</v>
      </c>
      <c r="D35" s="40">
        <f t="shared" si="1"/>
        <v>0</v>
      </c>
      <c r="E35" s="40">
        <f t="shared" si="1"/>
        <v>-28839</v>
      </c>
      <c r="F35" s="40">
        <f t="shared" si="1"/>
        <v>1</v>
      </c>
      <c r="G35" s="40">
        <f t="shared" si="1"/>
        <v>0</v>
      </c>
      <c r="H35" s="40">
        <f t="shared" si="1"/>
        <v>0</v>
      </c>
      <c r="I35" s="40">
        <f t="shared" si="1"/>
        <v>-6625</v>
      </c>
      <c r="J35" s="40">
        <f t="shared" si="1"/>
        <v>124799</v>
      </c>
      <c r="K35" s="40">
        <f t="shared" si="1"/>
        <v>-113</v>
      </c>
      <c r="L35" s="40">
        <f t="shared" si="1"/>
        <v>89223</v>
      </c>
      <c r="M35" s="40">
        <f t="shared" si="1"/>
        <v>0</v>
      </c>
      <c r="N35" s="40">
        <f t="shared" si="1"/>
        <v>89223</v>
      </c>
      <c r="O35" s="40">
        <f t="shared" si="1"/>
        <v>14251</v>
      </c>
      <c r="P35" s="40">
        <f t="shared" si="1"/>
        <v>103474</v>
      </c>
      <c r="Q35" s="35"/>
    </row>
    <row r="36" spans="1:17" s="5" customFormat="1" ht="15" customHeight="1" thickBot="1" x14ac:dyDescent="0.25">
      <c r="A36" s="12" t="s">
        <v>35</v>
      </c>
      <c r="B36" s="15"/>
      <c r="C36" s="37">
        <f t="shared" ref="C36:P36" si="2">C18+C35</f>
        <v>0</v>
      </c>
      <c r="D36" s="37">
        <f t="shared" si="2"/>
        <v>0</v>
      </c>
      <c r="E36" s="37">
        <f t="shared" si="2"/>
        <v>-28839</v>
      </c>
      <c r="F36" s="37">
        <f t="shared" si="2"/>
        <v>1</v>
      </c>
      <c r="G36" s="37">
        <f t="shared" si="2"/>
        <v>0</v>
      </c>
      <c r="H36" s="37">
        <f t="shared" si="2"/>
        <v>0</v>
      </c>
      <c r="I36" s="37">
        <f t="shared" si="2"/>
        <v>-6625</v>
      </c>
      <c r="J36" s="37">
        <f t="shared" si="2"/>
        <v>124799</v>
      </c>
      <c r="K36" s="37">
        <f t="shared" si="2"/>
        <v>394776</v>
      </c>
      <c r="L36" s="37">
        <f t="shared" si="2"/>
        <v>484112</v>
      </c>
      <c r="M36" s="37">
        <f t="shared" si="2"/>
        <v>0</v>
      </c>
      <c r="N36" s="37">
        <f t="shared" si="2"/>
        <v>484112</v>
      </c>
      <c r="O36" s="37">
        <f t="shared" si="2"/>
        <v>56516</v>
      </c>
      <c r="P36" s="37">
        <f t="shared" si="2"/>
        <v>540628</v>
      </c>
    </row>
    <row r="37" spans="1:17" ht="15" customHeight="1" x14ac:dyDescent="0.2">
      <c r="A37" s="11"/>
      <c r="B37" s="19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</row>
    <row r="38" spans="1:17" ht="15" customHeight="1" x14ac:dyDescent="0.2">
      <c r="A38" s="11" t="s">
        <v>37</v>
      </c>
      <c r="B38" s="1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1:17" ht="15" customHeight="1" x14ac:dyDescent="0.2">
      <c r="A39" s="11" t="s">
        <v>38</v>
      </c>
      <c r="B39" s="1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</row>
    <row r="40" spans="1:17" ht="15" customHeight="1" x14ac:dyDescent="0.2">
      <c r="A40" s="12" t="s">
        <v>72</v>
      </c>
      <c r="B40" s="1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1:17" ht="15" customHeight="1" x14ac:dyDescent="0.2">
      <c r="A41" s="11" t="s">
        <v>73</v>
      </c>
      <c r="B41" s="13"/>
      <c r="C41" s="44">
        <v>0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39">
        <f t="shared" ref="L41" si="3">SUM(C41:K41)</f>
        <v>0</v>
      </c>
      <c r="M41" s="44">
        <v>0</v>
      </c>
      <c r="N41" s="39">
        <f t="shared" ref="N41" si="4">L41+M41</f>
        <v>0</v>
      </c>
      <c r="O41" s="44">
        <v>-7380</v>
      </c>
      <c r="P41" s="39">
        <f>N41+O41</f>
        <v>-7380</v>
      </c>
    </row>
    <row r="42" spans="1:17" ht="15" customHeight="1" x14ac:dyDescent="0.2">
      <c r="A42" s="12" t="s">
        <v>39</v>
      </c>
      <c r="B42" s="15"/>
      <c r="C42" s="44">
        <v>0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39">
        <f t="shared" ref="L42:L58" si="5">SUM(C42:K42)</f>
        <v>0</v>
      </c>
      <c r="M42" s="44">
        <v>0</v>
      </c>
      <c r="N42" s="39">
        <f t="shared" ref="N42:N59" si="6">L42+M42</f>
        <v>0</v>
      </c>
      <c r="O42" s="44">
        <v>4397</v>
      </c>
      <c r="P42" s="39">
        <f>N42+O42</f>
        <v>4397</v>
      </c>
    </row>
    <row r="43" spans="1:17" ht="15" customHeight="1" x14ac:dyDescent="0.2">
      <c r="A43" s="12" t="s">
        <v>2</v>
      </c>
      <c r="B43" s="15"/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17049</v>
      </c>
      <c r="I43" s="44">
        <v>0</v>
      </c>
      <c r="J43" s="44">
        <v>0</v>
      </c>
      <c r="K43" s="44">
        <v>0</v>
      </c>
      <c r="L43" s="39">
        <f t="shared" si="5"/>
        <v>17049</v>
      </c>
      <c r="M43" s="44">
        <v>0</v>
      </c>
      <c r="N43" s="39">
        <f t="shared" si="6"/>
        <v>17049</v>
      </c>
      <c r="O43" s="44">
        <v>1758</v>
      </c>
      <c r="P43" s="39">
        <f t="shared" ref="P43:P59" si="7">N43+O43</f>
        <v>18807</v>
      </c>
    </row>
    <row r="44" spans="1:17" ht="15" customHeight="1" x14ac:dyDescent="0.2">
      <c r="A44" s="12" t="s">
        <v>8</v>
      </c>
      <c r="B44" s="15"/>
      <c r="C44" s="44">
        <v>0</v>
      </c>
      <c r="D44" s="44">
        <v>-7065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39">
        <f t="shared" si="5"/>
        <v>-7065</v>
      </c>
      <c r="M44" s="44">
        <v>0</v>
      </c>
      <c r="N44" s="39">
        <f t="shared" si="6"/>
        <v>-7065</v>
      </c>
      <c r="O44" s="44">
        <v>0</v>
      </c>
      <c r="P44" s="39">
        <f t="shared" si="7"/>
        <v>-7065</v>
      </c>
    </row>
    <row r="45" spans="1:17" ht="15" customHeight="1" x14ac:dyDescent="0.2">
      <c r="A45" s="12" t="s">
        <v>40</v>
      </c>
      <c r="B45" s="15"/>
      <c r="C45" s="44">
        <v>0</v>
      </c>
      <c r="D45" s="44">
        <v>10220</v>
      </c>
      <c r="E45" s="44">
        <v>0</v>
      </c>
      <c r="F45" s="44">
        <v>0</v>
      </c>
      <c r="G45" s="44">
        <v>0</v>
      </c>
      <c r="H45" s="44">
        <v>-9794</v>
      </c>
      <c r="I45" s="44">
        <v>0</v>
      </c>
      <c r="J45" s="44">
        <v>0</v>
      </c>
      <c r="K45" s="44">
        <v>0</v>
      </c>
      <c r="L45" s="39">
        <f t="shared" si="5"/>
        <v>426</v>
      </c>
      <c r="M45" s="44">
        <v>0</v>
      </c>
      <c r="N45" s="39">
        <f t="shared" si="6"/>
        <v>426</v>
      </c>
      <c r="O45" s="44">
        <v>0</v>
      </c>
      <c r="P45" s="39">
        <f t="shared" si="7"/>
        <v>426</v>
      </c>
    </row>
    <row r="46" spans="1:17" ht="15" customHeight="1" x14ac:dyDescent="0.2">
      <c r="A46" s="12" t="s">
        <v>22</v>
      </c>
      <c r="B46" s="15"/>
      <c r="C46" s="44">
        <v>0</v>
      </c>
      <c r="D46" s="44">
        <v>0</v>
      </c>
      <c r="E46" s="44">
        <v>0</v>
      </c>
      <c r="F46" s="44">
        <v>1576</v>
      </c>
      <c r="G46" s="44">
        <v>0</v>
      </c>
      <c r="H46" s="44">
        <v>-2892</v>
      </c>
      <c r="I46" s="44">
        <v>0</v>
      </c>
      <c r="J46" s="44">
        <v>0</v>
      </c>
      <c r="K46" s="44">
        <v>0</v>
      </c>
      <c r="L46" s="39">
        <f t="shared" si="5"/>
        <v>-1316</v>
      </c>
      <c r="M46" s="44">
        <v>0</v>
      </c>
      <c r="N46" s="39">
        <f t="shared" si="6"/>
        <v>-1316</v>
      </c>
      <c r="O46" s="44">
        <v>-841</v>
      </c>
      <c r="P46" s="39">
        <f t="shared" si="7"/>
        <v>-2157</v>
      </c>
    </row>
    <row r="47" spans="1:17" x14ac:dyDescent="0.2">
      <c r="A47" s="12" t="s">
        <v>57</v>
      </c>
      <c r="B47" s="15"/>
      <c r="C47" s="44"/>
      <c r="D47" s="44"/>
      <c r="E47" s="44"/>
      <c r="F47" s="44"/>
      <c r="G47" s="44"/>
      <c r="H47" s="44"/>
      <c r="I47" s="44"/>
      <c r="J47" s="44"/>
      <c r="K47" s="44"/>
      <c r="L47" s="39"/>
      <c r="M47" s="44"/>
      <c r="N47" s="39"/>
      <c r="O47" s="44"/>
      <c r="P47" s="39"/>
    </row>
    <row r="48" spans="1:17" x14ac:dyDescent="0.2">
      <c r="A48" s="12" t="s">
        <v>62</v>
      </c>
      <c r="B48" s="15"/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39">
        <f t="shared" ref="L48" si="8">SUM(C48:K48)</f>
        <v>0</v>
      </c>
      <c r="M48" s="44">
        <v>0</v>
      </c>
      <c r="N48" s="39">
        <f t="shared" ref="N48" si="9">L48+M48</f>
        <v>0</v>
      </c>
      <c r="O48" s="44">
        <v>147637</v>
      </c>
      <c r="P48" s="39">
        <f t="shared" ref="P48" si="10">N48+O48</f>
        <v>147637</v>
      </c>
    </row>
    <row r="49" spans="1:16" x14ac:dyDescent="0.2">
      <c r="A49" s="12" t="s">
        <v>43</v>
      </c>
      <c r="B49" s="15"/>
      <c r="C49" s="44">
        <v>0</v>
      </c>
      <c r="D49" s="44">
        <v>0</v>
      </c>
      <c r="E49" s="44">
        <v>465</v>
      </c>
      <c r="F49" s="44">
        <v>7169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39">
        <f t="shared" si="5"/>
        <v>7634</v>
      </c>
      <c r="M49" s="44">
        <v>0</v>
      </c>
      <c r="N49" s="39">
        <f t="shared" si="6"/>
        <v>7634</v>
      </c>
      <c r="O49" s="44">
        <v>-298866</v>
      </c>
      <c r="P49" s="39">
        <f t="shared" si="7"/>
        <v>-291232</v>
      </c>
    </row>
    <row r="50" spans="1:16" x14ac:dyDescent="0.2">
      <c r="A50" s="12" t="s">
        <v>63</v>
      </c>
      <c r="B50" s="15"/>
      <c r="C50" s="44">
        <v>0</v>
      </c>
      <c r="D50" s="44">
        <v>0</v>
      </c>
      <c r="E50" s="44">
        <v>0</v>
      </c>
      <c r="F50" s="44">
        <v>-22772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39">
        <f t="shared" si="5"/>
        <v>-22772</v>
      </c>
      <c r="M50" s="44">
        <v>0</v>
      </c>
      <c r="N50" s="39">
        <f t="shared" si="6"/>
        <v>-22772</v>
      </c>
      <c r="O50" s="44">
        <v>0</v>
      </c>
      <c r="P50" s="39">
        <f t="shared" si="7"/>
        <v>-22772</v>
      </c>
    </row>
    <row r="51" spans="1:16" x14ac:dyDescent="0.2">
      <c r="A51" s="12" t="s">
        <v>74</v>
      </c>
      <c r="B51" s="15"/>
      <c r="C51" s="44">
        <v>0</v>
      </c>
      <c r="D51" s="44">
        <v>0</v>
      </c>
      <c r="E51" s="44">
        <v>0</v>
      </c>
      <c r="F51" s="44">
        <v>8652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39">
        <f t="shared" ref="L51" si="11">SUM(C51:K51)</f>
        <v>8652</v>
      </c>
      <c r="M51" s="44">
        <v>0</v>
      </c>
      <c r="N51" s="39">
        <f t="shared" ref="N51" si="12">L51+M51</f>
        <v>8652</v>
      </c>
      <c r="O51" s="44">
        <v>0</v>
      </c>
      <c r="P51" s="39">
        <f t="shared" ref="P51" si="13">N51+O51</f>
        <v>8652</v>
      </c>
    </row>
    <row r="52" spans="1:16" ht="15" customHeight="1" x14ac:dyDescent="0.2">
      <c r="A52" s="12" t="s">
        <v>75</v>
      </c>
      <c r="B52" s="20"/>
      <c r="C52" s="44">
        <v>0</v>
      </c>
      <c r="D52" s="44">
        <v>0</v>
      </c>
      <c r="E52" s="44">
        <v>0</v>
      </c>
      <c r="F52" s="44">
        <v>12</v>
      </c>
      <c r="G52" s="44">
        <v>0</v>
      </c>
      <c r="H52" s="44">
        <v>-25</v>
      </c>
      <c r="I52" s="44">
        <v>0</v>
      </c>
      <c r="J52" s="44">
        <v>0</v>
      </c>
      <c r="K52" s="44">
        <v>0</v>
      </c>
      <c r="L52" s="39">
        <f t="shared" si="5"/>
        <v>-13</v>
      </c>
      <c r="M52" s="44">
        <v>0</v>
      </c>
      <c r="N52" s="39">
        <f t="shared" si="6"/>
        <v>-13</v>
      </c>
      <c r="O52" s="44">
        <v>-6246</v>
      </c>
      <c r="P52" s="39">
        <f t="shared" si="7"/>
        <v>-6259</v>
      </c>
    </row>
    <row r="53" spans="1:16" ht="15" customHeight="1" x14ac:dyDescent="0.2">
      <c r="A53" s="12" t="s">
        <v>55</v>
      </c>
      <c r="B53" s="20"/>
      <c r="C53" s="44"/>
      <c r="D53" s="44"/>
      <c r="E53" s="44"/>
      <c r="F53" s="44"/>
      <c r="G53" s="44"/>
      <c r="H53" s="44"/>
      <c r="I53" s="44"/>
      <c r="J53" s="44"/>
      <c r="K53" s="44"/>
      <c r="L53" s="39"/>
      <c r="M53" s="44"/>
      <c r="N53" s="39"/>
      <c r="O53" s="44"/>
      <c r="P53" s="39"/>
    </row>
    <row r="54" spans="1:16" ht="15" customHeight="1" x14ac:dyDescent="0.2">
      <c r="A54" s="12" t="s">
        <v>76</v>
      </c>
      <c r="B54" s="20"/>
      <c r="C54" s="44">
        <v>0</v>
      </c>
      <c r="D54" s="44">
        <v>0</v>
      </c>
      <c r="E54" s="44">
        <v>2390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39">
        <f t="shared" ref="L54" si="14">SUM(C54:K54)</f>
        <v>2390</v>
      </c>
      <c r="M54" s="44">
        <v>0</v>
      </c>
      <c r="N54" s="39">
        <f t="shared" ref="N54" si="15">L54+M54</f>
        <v>2390</v>
      </c>
      <c r="O54" s="44">
        <v>0</v>
      </c>
      <c r="P54" s="39">
        <f t="shared" ref="P54" si="16">N54+O54</f>
        <v>2390</v>
      </c>
    </row>
    <row r="55" spans="1:16" ht="15" customHeight="1" x14ac:dyDescent="0.2">
      <c r="A55" s="12" t="s">
        <v>77</v>
      </c>
      <c r="B55" s="20"/>
      <c r="C55" s="44">
        <v>0</v>
      </c>
      <c r="D55" s="44">
        <v>0</v>
      </c>
      <c r="E55" s="44">
        <v>-3229</v>
      </c>
      <c r="F55" s="44">
        <v>-301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39">
        <f t="shared" si="5"/>
        <v>-3530</v>
      </c>
      <c r="M55" s="44">
        <v>0</v>
      </c>
      <c r="N55" s="39">
        <f t="shared" si="6"/>
        <v>-3530</v>
      </c>
      <c r="O55" s="44">
        <v>0</v>
      </c>
      <c r="P55" s="39">
        <f t="shared" si="7"/>
        <v>-3530</v>
      </c>
    </row>
    <row r="56" spans="1:16" ht="15" customHeight="1" x14ac:dyDescent="0.2">
      <c r="A56" s="12" t="s">
        <v>56</v>
      </c>
      <c r="B56" s="20"/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39">
        <f t="shared" si="5"/>
        <v>0</v>
      </c>
      <c r="M56" s="44">
        <v>-38605</v>
      </c>
      <c r="N56" s="39">
        <f t="shared" si="6"/>
        <v>-38605</v>
      </c>
      <c r="O56" s="44">
        <v>0</v>
      </c>
      <c r="P56" s="39">
        <f t="shared" si="7"/>
        <v>-38605</v>
      </c>
    </row>
    <row r="57" spans="1:16" ht="15" customHeight="1" x14ac:dyDescent="0.2">
      <c r="A57" s="12" t="s">
        <v>67</v>
      </c>
      <c r="B57" s="21"/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-39013</v>
      </c>
      <c r="L57" s="39">
        <f t="shared" si="5"/>
        <v>-39013</v>
      </c>
      <c r="M57" s="44">
        <v>39013</v>
      </c>
      <c r="N57" s="39">
        <f t="shared" si="6"/>
        <v>0</v>
      </c>
      <c r="O57" s="44">
        <v>0</v>
      </c>
      <c r="P57" s="39">
        <f t="shared" si="7"/>
        <v>0</v>
      </c>
    </row>
    <row r="58" spans="1:16" ht="15" customHeight="1" x14ac:dyDescent="0.2">
      <c r="A58" s="12" t="s">
        <v>68</v>
      </c>
      <c r="B58" s="21"/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-178724</v>
      </c>
      <c r="L58" s="39">
        <f t="shared" si="5"/>
        <v>-178724</v>
      </c>
      <c r="M58" s="44">
        <v>0</v>
      </c>
      <c r="N58" s="39">
        <f t="shared" si="6"/>
        <v>-178724</v>
      </c>
      <c r="O58" s="44">
        <v>0</v>
      </c>
      <c r="P58" s="39">
        <f t="shared" si="7"/>
        <v>-178724</v>
      </c>
    </row>
    <row r="59" spans="1:16" ht="15" customHeight="1" x14ac:dyDescent="0.2">
      <c r="A59" s="12" t="s">
        <v>41</v>
      </c>
      <c r="B59" s="21"/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39">
        <f>SUM(C59:K59)</f>
        <v>0</v>
      </c>
      <c r="M59" s="44">
        <v>0</v>
      </c>
      <c r="N59" s="39">
        <f t="shared" si="6"/>
        <v>0</v>
      </c>
      <c r="O59" s="44">
        <v>-46109</v>
      </c>
      <c r="P59" s="39">
        <f t="shared" si="7"/>
        <v>-46109</v>
      </c>
    </row>
    <row r="60" spans="1:16" ht="15" customHeight="1" thickBot="1" x14ac:dyDescent="0.25">
      <c r="A60" s="12" t="s">
        <v>42</v>
      </c>
      <c r="B60" s="21"/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116</v>
      </c>
      <c r="L60" s="37">
        <f>SUM(C60:K60)</f>
        <v>116</v>
      </c>
      <c r="M60" s="37">
        <v>0</v>
      </c>
      <c r="N60" s="37">
        <f>L60+M60</f>
        <v>116</v>
      </c>
      <c r="O60" s="37">
        <v>0</v>
      </c>
      <c r="P60" s="37">
        <f>N60+O60</f>
        <v>116</v>
      </c>
    </row>
    <row r="61" spans="1:16" ht="15" customHeight="1" thickBot="1" x14ac:dyDescent="0.25">
      <c r="A61" s="12" t="s">
        <v>44</v>
      </c>
      <c r="B61" s="21"/>
      <c r="C61" s="37">
        <f>SUM(C41:C60)</f>
        <v>0</v>
      </c>
      <c r="D61" s="37">
        <f t="shared" ref="D61:H61" si="17">SUM(D41:D60)</f>
        <v>3155</v>
      </c>
      <c r="E61" s="37">
        <f t="shared" si="17"/>
        <v>-374</v>
      </c>
      <c r="F61" s="37">
        <f t="shared" si="17"/>
        <v>-5664</v>
      </c>
      <c r="G61" s="37">
        <f t="shared" si="17"/>
        <v>0</v>
      </c>
      <c r="H61" s="37">
        <f t="shared" si="17"/>
        <v>4338</v>
      </c>
      <c r="I61" s="37">
        <f t="shared" ref="I61" si="18">SUM(I41:I60)</f>
        <v>0</v>
      </c>
      <c r="J61" s="37">
        <f t="shared" ref="J61" si="19">SUM(J41:J60)</f>
        <v>0</v>
      </c>
      <c r="K61" s="37">
        <f t="shared" ref="K61" si="20">SUM(K41:K60)</f>
        <v>-217621</v>
      </c>
      <c r="L61" s="37">
        <f t="shared" ref="L61:M61" si="21">SUM(L41:L60)</f>
        <v>-216166</v>
      </c>
      <c r="M61" s="37">
        <f t="shared" si="21"/>
        <v>408</v>
      </c>
      <c r="N61" s="37">
        <f t="shared" ref="N61" si="22">SUM(N41:N60)</f>
        <v>-215758</v>
      </c>
      <c r="O61" s="37">
        <f t="shared" ref="O61" si="23">SUM(O41:O60)</f>
        <v>-205650</v>
      </c>
      <c r="P61" s="37">
        <f t="shared" ref="P61" si="24">SUM(P41:P60)</f>
        <v>-421408</v>
      </c>
    </row>
    <row r="62" spans="1:16" ht="15" customHeight="1" thickBot="1" x14ac:dyDescent="0.25">
      <c r="A62" s="11" t="s">
        <v>78</v>
      </c>
      <c r="B62" s="21"/>
      <c r="C62" s="45">
        <f>C15+C36+C61</f>
        <v>565572</v>
      </c>
      <c r="D62" s="45">
        <f>D15+D36+D61</f>
        <v>-5490</v>
      </c>
      <c r="E62" s="45">
        <f>E15+E36+E61</f>
        <v>-113534</v>
      </c>
      <c r="F62" s="45">
        <f>F15+F36+F61</f>
        <v>109103</v>
      </c>
      <c r="G62" s="45">
        <f>G15+G36+G61</f>
        <v>29201</v>
      </c>
      <c r="H62" s="45">
        <f>H15+H36+H61</f>
        <v>-13712</v>
      </c>
      <c r="I62" s="45">
        <f>I15+I36+I61</f>
        <v>20773</v>
      </c>
      <c r="J62" s="45">
        <f>J15+J36+J61</f>
        <v>-78488</v>
      </c>
      <c r="K62" s="45">
        <f>K15+K36+K61</f>
        <v>5384897</v>
      </c>
      <c r="L62" s="45">
        <f>L15+L36+L61</f>
        <v>5898322</v>
      </c>
      <c r="M62" s="45">
        <f>M15+M36+M61</f>
        <v>803096</v>
      </c>
      <c r="N62" s="45">
        <f>N15+N36+N61</f>
        <v>6701418</v>
      </c>
      <c r="O62" s="45">
        <f>O15+O36+O61</f>
        <v>1461296</v>
      </c>
      <c r="P62" s="45">
        <f>P15+P36+P61</f>
        <v>8162714</v>
      </c>
    </row>
    <row r="63" spans="1:16" ht="14.25" customHeight="1" thickTop="1" x14ac:dyDescent="0.2">
      <c r="A63" s="9"/>
      <c r="B63" s="9"/>
      <c r="C63" s="6"/>
      <c r="D63" s="6"/>
      <c r="E63" s="6"/>
      <c r="F63" s="6"/>
      <c r="G63" s="6"/>
      <c r="H63" s="6"/>
      <c r="I63" s="6"/>
      <c r="J63" s="6"/>
      <c r="K63" s="6"/>
      <c r="L63" s="7"/>
      <c r="M63" s="6"/>
      <c r="N63" s="6"/>
      <c r="O63" s="6"/>
      <c r="P63" s="6"/>
    </row>
    <row r="64" spans="1:16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1"/>
      <c r="N64" s="1"/>
      <c r="O64" s="1"/>
      <c r="P64" s="1"/>
    </row>
    <row r="65" spans="1:2" x14ac:dyDescent="0.2">
      <c r="A65" s="34" t="s">
        <v>7</v>
      </c>
    </row>
    <row r="69" spans="1:2" x14ac:dyDescent="0.2">
      <c r="A69" s="4"/>
      <c r="B69" s="4"/>
    </row>
  </sheetData>
  <mergeCells count="5">
    <mergeCell ref="M1:N1"/>
    <mergeCell ref="O1:P1"/>
    <mergeCell ref="A3:J3"/>
    <mergeCell ref="C8:L8"/>
    <mergeCell ref="C9:L9"/>
  </mergeCells>
  <pageMargins left="0.75" right="0.75" top="0.23" bottom="0.39" header="0.16" footer="0.16"/>
  <pageSetup paperSize="9" scale="59" fitToWidth="2" fitToHeight="0" orientation="landscape" r:id="rId1"/>
  <headerFooter alignWithMargins="0">
    <oddFooter>&amp;R&amp;D&amp;T</oddFooter>
  </headerFooter>
  <rowBreaks count="2" manualBreakCount="2">
    <brk id="36" max="16383" man="1"/>
    <brk id="6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topLeftCell="B40" zoomScale="90" zoomScaleNormal="90" zoomScaleSheetLayoutView="100" workbookViewId="0">
      <selection activeCell="C59" sqref="C59:P59"/>
    </sheetView>
  </sheetViews>
  <sheetFormatPr defaultColWidth="9.140625" defaultRowHeight="12.75" x14ac:dyDescent="0.2"/>
  <cols>
    <col min="1" max="1" width="47.7109375" style="2" customWidth="1"/>
    <col min="2" max="2" width="2.5703125" style="2" customWidth="1"/>
    <col min="3" max="16" width="13.7109375" style="2" customWidth="1"/>
    <col min="17" max="16384" width="9.140625" style="2"/>
  </cols>
  <sheetData>
    <row r="1" spans="1:16" x14ac:dyDescent="0.2">
      <c r="M1" s="47"/>
      <c r="N1" s="47"/>
      <c r="O1" s="47"/>
      <c r="P1" s="47"/>
    </row>
    <row r="2" spans="1:16" ht="5.25" customHeight="1" x14ac:dyDescent="0.2">
      <c r="M2" s="36"/>
      <c r="N2" s="36"/>
      <c r="O2" s="36"/>
      <c r="P2" s="36"/>
    </row>
    <row r="3" spans="1:16" ht="22.5" x14ac:dyDescent="0.2">
      <c r="A3" s="48" t="s">
        <v>3</v>
      </c>
      <c r="B3" s="48"/>
      <c r="C3" s="48"/>
      <c r="D3" s="48"/>
      <c r="E3" s="48"/>
      <c r="F3" s="48"/>
      <c r="G3" s="48"/>
      <c r="H3" s="48"/>
      <c r="I3" s="48"/>
      <c r="J3" s="48"/>
    </row>
    <row r="4" spans="1:16" x14ac:dyDescent="0.2">
      <c r="A4" s="10" t="s">
        <v>58</v>
      </c>
      <c r="B4" s="3"/>
    </row>
    <row r="5" spans="1:16" x14ac:dyDescent="0.2">
      <c r="A5" s="10"/>
      <c r="B5" s="3"/>
    </row>
    <row r="6" spans="1:16" x14ac:dyDescent="0.2">
      <c r="A6" s="10"/>
      <c r="B6" s="3"/>
    </row>
    <row r="7" spans="1:16" x14ac:dyDescent="0.2">
      <c r="A7" s="10"/>
      <c r="B7" s="3"/>
    </row>
    <row r="8" spans="1:16" s="27" customFormat="1" ht="15" customHeight="1" x14ac:dyDescent="0.2">
      <c r="A8" s="31"/>
      <c r="B8" s="31"/>
      <c r="C8" s="49" t="s">
        <v>23</v>
      </c>
      <c r="D8" s="49"/>
      <c r="E8" s="49"/>
      <c r="F8" s="49"/>
      <c r="G8" s="49"/>
      <c r="H8" s="49"/>
      <c r="I8" s="49"/>
      <c r="J8" s="49"/>
      <c r="K8" s="49"/>
      <c r="L8" s="49"/>
      <c r="M8" s="31"/>
      <c r="N8" s="31"/>
      <c r="O8" s="31"/>
      <c r="P8" s="31"/>
    </row>
    <row r="9" spans="1:16" s="27" customFormat="1" ht="15" customHeight="1" x14ac:dyDescent="0.2">
      <c r="A9" s="32"/>
      <c r="B9" s="32"/>
      <c r="C9" s="49"/>
      <c r="D9" s="49"/>
      <c r="E9" s="49"/>
      <c r="F9" s="49"/>
      <c r="G9" s="49"/>
      <c r="H9" s="49"/>
      <c r="I9" s="49"/>
      <c r="J9" s="49"/>
      <c r="K9" s="49"/>
      <c r="L9" s="49"/>
      <c r="M9" s="33"/>
      <c r="N9" s="33"/>
      <c r="O9" s="33"/>
      <c r="P9" s="33"/>
    </row>
    <row r="10" spans="1:16" s="27" customFormat="1" ht="15" customHeight="1" x14ac:dyDescent="0.2">
      <c r="A10" s="25"/>
      <c r="B10" s="25"/>
      <c r="C10" s="26"/>
      <c r="D10" s="26" t="s">
        <v>10</v>
      </c>
      <c r="E10" s="26" t="s">
        <v>13</v>
      </c>
      <c r="F10" s="26"/>
      <c r="G10" s="26"/>
      <c r="H10" s="26" t="s">
        <v>27</v>
      </c>
      <c r="I10" s="26"/>
      <c r="J10" s="26"/>
      <c r="K10" s="26"/>
      <c r="L10" s="26"/>
      <c r="M10" s="26"/>
      <c r="N10" s="26"/>
      <c r="O10" s="26" t="s">
        <v>17</v>
      </c>
      <c r="P10" s="26"/>
    </row>
    <row r="11" spans="1:16" s="27" customFormat="1" ht="15" customHeight="1" x14ac:dyDescent="0.2">
      <c r="A11" s="25"/>
      <c r="B11" s="25"/>
      <c r="C11" s="26" t="s">
        <v>9</v>
      </c>
      <c r="D11" s="26" t="s">
        <v>11</v>
      </c>
      <c r="E11" s="26" t="s">
        <v>14</v>
      </c>
      <c r="F11" s="26" t="s">
        <v>24</v>
      </c>
      <c r="G11" s="26" t="s">
        <v>26</v>
      </c>
      <c r="H11" s="26" t="s">
        <v>28</v>
      </c>
      <c r="I11" s="26" t="s">
        <v>29</v>
      </c>
      <c r="J11" s="26" t="s">
        <v>30</v>
      </c>
      <c r="K11" s="26" t="s">
        <v>31</v>
      </c>
      <c r="L11" s="26"/>
      <c r="M11" s="26" t="s">
        <v>46</v>
      </c>
      <c r="N11" s="26"/>
      <c r="O11" s="26" t="s">
        <v>18</v>
      </c>
      <c r="P11" s="26" t="s">
        <v>20</v>
      </c>
    </row>
    <row r="12" spans="1:16" s="27" customFormat="1" ht="15" customHeight="1" x14ac:dyDescent="0.2">
      <c r="A12" s="25"/>
      <c r="B12" s="25"/>
      <c r="C12" s="26" t="s">
        <v>16</v>
      </c>
      <c r="D12" s="26" t="s">
        <v>12</v>
      </c>
      <c r="E12" s="26" t="s">
        <v>15</v>
      </c>
      <c r="F12" s="26" t="s">
        <v>25</v>
      </c>
      <c r="G12" s="26" t="s">
        <v>25</v>
      </c>
      <c r="H12" s="26" t="s">
        <v>25</v>
      </c>
      <c r="I12" s="26" t="s">
        <v>25</v>
      </c>
      <c r="J12" s="26" t="s">
        <v>25</v>
      </c>
      <c r="K12" s="26" t="s">
        <v>25</v>
      </c>
      <c r="L12" s="26" t="s">
        <v>0</v>
      </c>
      <c r="M12" s="26" t="s">
        <v>47</v>
      </c>
      <c r="N12" s="26" t="s">
        <v>0</v>
      </c>
      <c r="O12" s="26" t="s">
        <v>19</v>
      </c>
      <c r="P12" s="26" t="s">
        <v>21</v>
      </c>
    </row>
    <row r="13" spans="1:16" s="27" customFormat="1" ht="15" customHeight="1" x14ac:dyDescent="0.2">
      <c r="A13" s="28" t="s">
        <v>4</v>
      </c>
      <c r="B13" s="29"/>
      <c r="C13" s="30" t="s">
        <v>1</v>
      </c>
      <c r="D13" s="30" t="s">
        <v>1</v>
      </c>
      <c r="E13" s="30" t="s">
        <v>1</v>
      </c>
      <c r="F13" s="30" t="s">
        <v>1</v>
      </c>
      <c r="G13" s="30" t="s">
        <v>1</v>
      </c>
      <c r="H13" s="30" t="s">
        <v>1</v>
      </c>
      <c r="I13" s="30" t="s">
        <v>1</v>
      </c>
      <c r="J13" s="30" t="s">
        <v>1</v>
      </c>
      <c r="K13" s="30" t="s">
        <v>1</v>
      </c>
      <c r="L13" s="30" t="s">
        <v>1</v>
      </c>
      <c r="M13" s="30" t="s">
        <v>1</v>
      </c>
      <c r="N13" s="30" t="s">
        <v>1</v>
      </c>
      <c r="O13" s="30" t="s">
        <v>1</v>
      </c>
      <c r="P13" s="30" t="s">
        <v>1</v>
      </c>
    </row>
    <row r="14" spans="1:16" s="5" customFormat="1" ht="15" customHeight="1" x14ac:dyDescent="0.2">
      <c r="A14" s="14"/>
      <c r="B14" s="14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 s="5" customFormat="1" ht="15" customHeight="1" thickBot="1" x14ac:dyDescent="0.25">
      <c r="A15" s="11" t="s">
        <v>59</v>
      </c>
      <c r="B15" s="15"/>
      <c r="C15" s="37">
        <v>565572</v>
      </c>
      <c r="D15" s="37">
        <v>-15041</v>
      </c>
      <c r="E15" s="37">
        <v>-200461</v>
      </c>
      <c r="F15" s="37">
        <v>304009</v>
      </c>
      <c r="G15" s="37">
        <v>29201</v>
      </c>
      <c r="H15" s="37">
        <v>-18561</v>
      </c>
      <c r="I15" s="37">
        <v>-11958</v>
      </c>
      <c r="J15" s="37">
        <v>-217486</v>
      </c>
      <c r="K15" s="37">
        <v>4978291</v>
      </c>
      <c r="L15" s="37">
        <f>SUM(C15:K15)</f>
        <v>5413566</v>
      </c>
      <c r="M15" s="37">
        <v>202565</v>
      </c>
      <c r="N15" s="37">
        <f>L15+M15</f>
        <v>5616131</v>
      </c>
      <c r="O15" s="37">
        <v>1616143</v>
      </c>
      <c r="P15" s="37">
        <f>N15+O15</f>
        <v>7232274</v>
      </c>
    </row>
    <row r="16" spans="1:16" ht="15" customHeight="1" x14ac:dyDescent="0.2">
      <c r="A16" s="24"/>
      <c r="B16" s="24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</row>
    <row r="17" spans="1:16" ht="15" customHeight="1" x14ac:dyDescent="0.2">
      <c r="A17" s="11" t="s">
        <v>35</v>
      </c>
      <c r="B17" s="15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</row>
    <row r="18" spans="1:16" ht="15" customHeight="1" x14ac:dyDescent="0.2">
      <c r="A18" s="12" t="s">
        <v>5</v>
      </c>
      <c r="B18" s="16"/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548855</v>
      </c>
      <c r="L18" s="39">
        <f>SUM(C18:K18)</f>
        <v>548855</v>
      </c>
      <c r="M18" s="39">
        <v>0</v>
      </c>
      <c r="N18" s="39">
        <f>L18+M18</f>
        <v>548855</v>
      </c>
      <c r="O18" s="39">
        <v>-94453</v>
      </c>
      <c r="P18" s="39">
        <f>N18+O18</f>
        <v>454402</v>
      </c>
    </row>
    <row r="19" spans="1:16" ht="15" customHeight="1" x14ac:dyDescent="0.2">
      <c r="A19" s="11"/>
      <c r="B19" s="16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6" ht="15" customHeight="1" x14ac:dyDescent="0.2">
      <c r="A20" s="11" t="s">
        <v>6</v>
      </c>
      <c r="B20" s="14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1:16" x14ac:dyDescent="0.2">
      <c r="A21" s="12" t="s">
        <v>49</v>
      </c>
      <c r="B21" s="17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</row>
    <row r="22" spans="1:16" x14ac:dyDescent="0.2">
      <c r="A22" s="12" t="s">
        <v>50</v>
      </c>
      <c r="B22" s="17"/>
      <c r="C22" s="40">
        <v>0</v>
      </c>
      <c r="D22" s="40">
        <v>0</v>
      </c>
      <c r="E22" s="40">
        <v>87742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f>SUM(C22:K22)</f>
        <v>87742</v>
      </c>
      <c r="M22" s="40">
        <v>0</v>
      </c>
      <c r="N22" s="40">
        <f>L22+M22</f>
        <v>87742</v>
      </c>
      <c r="O22" s="40">
        <v>29023</v>
      </c>
      <c r="P22" s="40">
        <f>N22+O22</f>
        <v>116765</v>
      </c>
    </row>
    <row r="23" spans="1:16" ht="15" customHeight="1" x14ac:dyDescent="0.2">
      <c r="A23" s="12" t="s">
        <v>32</v>
      </c>
      <c r="B23" s="18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 ht="15" customHeight="1" x14ac:dyDescent="0.2">
      <c r="A24" s="12" t="s">
        <v>33</v>
      </c>
      <c r="B24" s="18"/>
      <c r="C24" s="40">
        <v>0</v>
      </c>
      <c r="D24" s="40">
        <v>0</v>
      </c>
      <c r="E24" s="40">
        <v>765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f t="shared" ref="L24:L32" si="0">SUM(C24:K24)</f>
        <v>765</v>
      </c>
      <c r="M24" s="40">
        <v>0</v>
      </c>
      <c r="N24" s="40">
        <f>L24+M24</f>
        <v>765</v>
      </c>
      <c r="O24" s="40">
        <v>0</v>
      </c>
      <c r="P24" s="40">
        <f>N24+O24</f>
        <v>765</v>
      </c>
    </row>
    <row r="25" spans="1:16" ht="15" customHeight="1" x14ac:dyDescent="0.2">
      <c r="A25" s="12" t="s">
        <v>34</v>
      </c>
      <c r="B25" s="17"/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-68447</v>
      </c>
      <c r="K25" s="40">
        <v>0</v>
      </c>
      <c r="L25" s="40">
        <f t="shared" si="0"/>
        <v>-68447</v>
      </c>
      <c r="M25" s="40">
        <v>0</v>
      </c>
      <c r="N25" s="40">
        <f>L25+M25</f>
        <v>-68447</v>
      </c>
      <c r="O25" s="40">
        <v>-8675</v>
      </c>
      <c r="P25" s="40">
        <f>N25+O25</f>
        <v>-77122</v>
      </c>
    </row>
    <row r="26" spans="1:16" s="8" customFormat="1" ht="15" customHeight="1" x14ac:dyDescent="0.2">
      <c r="A26" s="12" t="s">
        <v>34</v>
      </c>
      <c r="B26" s="17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16" s="8" customFormat="1" ht="15" customHeight="1" x14ac:dyDescent="0.2">
      <c r="A27" s="12" t="s">
        <v>61</v>
      </c>
      <c r="B27" s="17"/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106481</v>
      </c>
      <c r="K27" s="40">
        <v>0</v>
      </c>
      <c r="L27" s="40">
        <f t="shared" si="0"/>
        <v>106481</v>
      </c>
      <c r="M27" s="40">
        <v>0</v>
      </c>
      <c r="N27" s="40">
        <f>L27+M27</f>
        <v>106481</v>
      </c>
      <c r="O27" s="40">
        <v>6749</v>
      </c>
      <c r="P27" s="40">
        <f>N27+O27</f>
        <v>113230</v>
      </c>
    </row>
    <row r="28" spans="1:16" ht="15" customHeight="1" x14ac:dyDescent="0.2">
      <c r="A28" s="12" t="s">
        <v>51</v>
      </c>
      <c r="B28" s="17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6" ht="15" customHeight="1" x14ac:dyDescent="0.2">
      <c r="A29" s="12" t="s">
        <v>52</v>
      </c>
      <c r="B29" s="17"/>
      <c r="C29" s="40">
        <v>0</v>
      </c>
      <c r="D29" s="40">
        <v>0</v>
      </c>
      <c r="E29" s="40">
        <v>0</v>
      </c>
      <c r="F29" s="40">
        <v>0</v>
      </c>
      <c r="G29" s="40">
        <v>0</v>
      </c>
      <c r="H29" s="40">
        <v>0</v>
      </c>
      <c r="I29" s="40">
        <v>-5564</v>
      </c>
      <c r="J29" s="40">
        <v>0</v>
      </c>
      <c r="K29" s="40">
        <v>0</v>
      </c>
      <c r="L29" s="40">
        <f t="shared" si="0"/>
        <v>-5564</v>
      </c>
      <c r="M29" s="40">
        <v>0</v>
      </c>
      <c r="N29" s="40">
        <f>L29+M29</f>
        <v>-5564</v>
      </c>
      <c r="O29" s="40">
        <v>2624</v>
      </c>
      <c r="P29" s="40">
        <f>N29+O29</f>
        <v>-2940</v>
      </c>
    </row>
    <row r="30" spans="1:16" ht="15" customHeight="1" x14ac:dyDescent="0.2">
      <c r="A30" s="12" t="s">
        <v>51</v>
      </c>
      <c r="B30" s="17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16" ht="15" customHeight="1" x14ac:dyDescent="0.2">
      <c r="A31" s="12" t="s">
        <v>60</v>
      </c>
      <c r="B31" s="17"/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44920</v>
      </c>
      <c r="J31" s="40">
        <v>0</v>
      </c>
      <c r="K31" s="40">
        <v>0</v>
      </c>
      <c r="L31" s="40">
        <f t="shared" si="0"/>
        <v>44920</v>
      </c>
      <c r="M31" s="40">
        <v>0</v>
      </c>
      <c r="N31" s="40">
        <f>L31+M31</f>
        <v>44920</v>
      </c>
      <c r="O31" s="40">
        <v>6649</v>
      </c>
      <c r="P31" s="40">
        <f>N31+O31</f>
        <v>51569</v>
      </c>
    </row>
    <row r="32" spans="1:16" s="8" customFormat="1" ht="15" customHeight="1" x14ac:dyDescent="0.2">
      <c r="A32" s="12" t="s">
        <v>45</v>
      </c>
      <c r="B32" s="17"/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-6125</v>
      </c>
      <c r="L32" s="40">
        <f t="shared" si="0"/>
        <v>-6125</v>
      </c>
      <c r="M32" s="40">
        <v>0</v>
      </c>
      <c r="N32" s="40">
        <f>L32+M32</f>
        <v>-6125</v>
      </c>
      <c r="O32" s="40">
        <v>-104</v>
      </c>
      <c r="P32" s="40">
        <f>N32+O32</f>
        <v>-6229</v>
      </c>
    </row>
    <row r="33" spans="1:17" s="8" customFormat="1" ht="15" customHeight="1" x14ac:dyDescent="0.2">
      <c r="A33" s="12" t="s">
        <v>53</v>
      </c>
      <c r="B33" s="17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</row>
    <row r="34" spans="1:17" s="8" customFormat="1" ht="15" customHeight="1" thickBot="1" x14ac:dyDescent="0.25">
      <c r="A34" s="12" t="s">
        <v>54</v>
      </c>
      <c r="B34" s="17"/>
      <c r="C34" s="41">
        <v>0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-23835</v>
      </c>
      <c r="K34" s="41">
        <v>0</v>
      </c>
      <c r="L34" s="41">
        <f>SUM(C34:K34)</f>
        <v>-23835</v>
      </c>
      <c r="M34" s="41">
        <v>0</v>
      </c>
      <c r="N34" s="41">
        <f>L34+M34</f>
        <v>-23835</v>
      </c>
      <c r="O34" s="41">
        <v>0</v>
      </c>
      <c r="P34" s="41">
        <f>N34+O34</f>
        <v>-23835</v>
      </c>
    </row>
    <row r="35" spans="1:17" ht="15" customHeight="1" x14ac:dyDescent="0.2">
      <c r="A35" s="12" t="s">
        <v>36</v>
      </c>
      <c r="B35" s="15"/>
      <c r="C35" s="40">
        <f t="shared" ref="C35:P35" si="1">SUM(C22:C34)</f>
        <v>0</v>
      </c>
      <c r="D35" s="40">
        <f t="shared" si="1"/>
        <v>0</v>
      </c>
      <c r="E35" s="40">
        <f t="shared" si="1"/>
        <v>88507</v>
      </c>
      <c r="F35" s="40">
        <f t="shared" si="1"/>
        <v>0</v>
      </c>
      <c r="G35" s="40">
        <f t="shared" si="1"/>
        <v>0</v>
      </c>
      <c r="H35" s="40">
        <f t="shared" si="1"/>
        <v>0</v>
      </c>
      <c r="I35" s="40">
        <f t="shared" si="1"/>
        <v>39356</v>
      </c>
      <c r="J35" s="40">
        <f t="shared" si="1"/>
        <v>14199</v>
      </c>
      <c r="K35" s="40">
        <f t="shared" si="1"/>
        <v>-6125</v>
      </c>
      <c r="L35" s="40">
        <f t="shared" si="1"/>
        <v>135937</v>
      </c>
      <c r="M35" s="40">
        <f t="shared" si="1"/>
        <v>0</v>
      </c>
      <c r="N35" s="40">
        <f t="shared" si="1"/>
        <v>135937</v>
      </c>
      <c r="O35" s="40">
        <f t="shared" si="1"/>
        <v>36266</v>
      </c>
      <c r="P35" s="40">
        <f t="shared" si="1"/>
        <v>172203</v>
      </c>
      <c r="Q35" s="35"/>
    </row>
    <row r="36" spans="1:17" s="5" customFormat="1" ht="15" customHeight="1" thickBot="1" x14ac:dyDescent="0.25">
      <c r="A36" s="12" t="s">
        <v>35</v>
      </c>
      <c r="B36" s="15"/>
      <c r="C36" s="37">
        <f t="shared" ref="C36:P36" si="2">C18+C35</f>
        <v>0</v>
      </c>
      <c r="D36" s="37">
        <f t="shared" si="2"/>
        <v>0</v>
      </c>
      <c r="E36" s="37">
        <f t="shared" si="2"/>
        <v>88507</v>
      </c>
      <c r="F36" s="37">
        <f t="shared" si="2"/>
        <v>0</v>
      </c>
      <c r="G36" s="37">
        <f t="shared" si="2"/>
        <v>0</v>
      </c>
      <c r="H36" s="37">
        <f t="shared" si="2"/>
        <v>0</v>
      </c>
      <c r="I36" s="37">
        <f t="shared" si="2"/>
        <v>39356</v>
      </c>
      <c r="J36" s="37">
        <f t="shared" si="2"/>
        <v>14199</v>
      </c>
      <c r="K36" s="37">
        <f t="shared" si="2"/>
        <v>542730</v>
      </c>
      <c r="L36" s="37">
        <f t="shared" si="2"/>
        <v>684792</v>
      </c>
      <c r="M36" s="37">
        <f t="shared" si="2"/>
        <v>0</v>
      </c>
      <c r="N36" s="37">
        <f t="shared" si="2"/>
        <v>684792</v>
      </c>
      <c r="O36" s="37">
        <f t="shared" si="2"/>
        <v>-58187</v>
      </c>
      <c r="P36" s="37">
        <f t="shared" si="2"/>
        <v>626605</v>
      </c>
    </row>
    <row r="37" spans="1:17" ht="15" customHeight="1" x14ac:dyDescent="0.2">
      <c r="A37" s="11"/>
      <c r="B37" s="19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</row>
    <row r="38" spans="1:17" ht="15" customHeight="1" x14ac:dyDescent="0.2">
      <c r="A38" s="11" t="s">
        <v>37</v>
      </c>
      <c r="B38" s="1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1:17" ht="15" customHeight="1" x14ac:dyDescent="0.2">
      <c r="A39" s="11" t="s">
        <v>38</v>
      </c>
      <c r="B39" s="1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</row>
    <row r="40" spans="1:17" ht="15" customHeight="1" x14ac:dyDescent="0.2">
      <c r="A40" s="12" t="s">
        <v>39</v>
      </c>
      <c r="B40" s="15"/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39">
        <f t="shared" ref="L40:L55" si="3">SUM(C40:K40)</f>
        <v>0</v>
      </c>
      <c r="M40" s="44">
        <v>0</v>
      </c>
      <c r="N40" s="39">
        <f t="shared" ref="N40:N56" si="4">L40+M40</f>
        <v>0</v>
      </c>
      <c r="O40" s="44">
        <v>46757</v>
      </c>
      <c r="P40" s="39">
        <f>N40+O40</f>
        <v>46757</v>
      </c>
    </row>
    <row r="41" spans="1:17" ht="15" customHeight="1" x14ac:dyDescent="0.2">
      <c r="A41" s="12" t="s">
        <v>48</v>
      </c>
      <c r="B41" s="15"/>
      <c r="C41" s="44">
        <v>0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39">
        <f t="shared" si="3"/>
        <v>0</v>
      </c>
      <c r="M41" s="44">
        <v>596551</v>
      </c>
      <c r="N41" s="39">
        <f t="shared" si="4"/>
        <v>596551</v>
      </c>
      <c r="O41" s="44">
        <v>0</v>
      </c>
      <c r="P41" s="39">
        <f>N41+O41</f>
        <v>596551</v>
      </c>
    </row>
    <row r="42" spans="1:17" ht="15" customHeight="1" x14ac:dyDescent="0.2">
      <c r="A42" s="12" t="s">
        <v>2</v>
      </c>
      <c r="B42" s="15"/>
      <c r="C42" s="44">
        <v>0</v>
      </c>
      <c r="D42" s="44">
        <v>0</v>
      </c>
      <c r="E42" s="44">
        <v>0</v>
      </c>
      <c r="F42" s="44">
        <v>0</v>
      </c>
      <c r="G42" s="44">
        <v>0</v>
      </c>
      <c r="H42" s="44">
        <v>19278</v>
      </c>
      <c r="I42" s="44">
        <v>0</v>
      </c>
      <c r="J42" s="44">
        <v>0</v>
      </c>
      <c r="K42" s="44">
        <v>0</v>
      </c>
      <c r="L42" s="39">
        <f t="shared" si="3"/>
        <v>19278</v>
      </c>
      <c r="M42" s="44">
        <v>0</v>
      </c>
      <c r="N42" s="39">
        <f t="shared" si="4"/>
        <v>19278</v>
      </c>
      <c r="O42" s="44">
        <v>3616</v>
      </c>
      <c r="P42" s="39">
        <f t="shared" ref="P42:P56" si="5">N42+O42</f>
        <v>22894</v>
      </c>
    </row>
    <row r="43" spans="1:17" ht="15" customHeight="1" x14ac:dyDescent="0.2">
      <c r="A43" s="12" t="s">
        <v>8</v>
      </c>
      <c r="B43" s="15"/>
      <c r="C43" s="44">
        <v>0</v>
      </c>
      <c r="D43" s="44">
        <v>-6809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39">
        <f t="shared" si="3"/>
        <v>-6809</v>
      </c>
      <c r="M43" s="44">
        <v>0</v>
      </c>
      <c r="N43" s="39">
        <f t="shared" si="4"/>
        <v>-6809</v>
      </c>
      <c r="O43" s="44">
        <v>0</v>
      </c>
      <c r="P43" s="39">
        <f t="shared" si="5"/>
        <v>-6809</v>
      </c>
    </row>
    <row r="44" spans="1:17" ht="15" customHeight="1" x14ac:dyDescent="0.2">
      <c r="A44" s="12" t="s">
        <v>40</v>
      </c>
      <c r="B44" s="15"/>
      <c r="C44" s="44">
        <v>0</v>
      </c>
      <c r="D44" s="44">
        <v>13205</v>
      </c>
      <c r="E44" s="44">
        <v>0</v>
      </c>
      <c r="F44" s="44">
        <v>0</v>
      </c>
      <c r="G44" s="44">
        <v>0</v>
      </c>
      <c r="H44" s="44">
        <v>-12667</v>
      </c>
      <c r="I44" s="44">
        <v>0</v>
      </c>
      <c r="J44" s="44">
        <v>0</v>
      </c>
      <c r="K44" s="44">
        <v>0</v>
      </c>
      <c r="L44" s="39">
        <f t="shared" si="3"/>
        <v>538</v>
      </c>
      <c r="M44" s="44">
        <v>0</v>
      </c>
      <c r="N44" s="39">
        <f t="shared" si="4"/>
        <v>538</v>
      </c>
      <c r="O44" s="44">
        <v>0</v>
      </c>
      <c r="P44" s="39">
        <f t="shared" si="5"/>
        <v>538</v>
      </c>
    </row>
    <row r="45" spans="1:17" ht="15" customHeight="1" x14ac:dyDescent="0.2">
      <c r="A45" s="12" t="s">
        <v>22</v>
      </c>
      <c r="B45" s="15"/>
      <c r="C45" s="44">
        <v>0</v>
      </c>
      <c r="D45" s="44">
        <v>0</v>
      </c>
      <c r="E45" s="44">
        <v>0</v>
      </c>
      <c r="F45" s="44">
        <v>-875</v>
      </c>
      <c r="G45" s="44">
        <v>0</v>
      </c>
      <c r="H45" s="44">
        <v>-6100</v>
      </c>
      <c r="I45" s="44">
        <v>0</v>
      </c>
      <c r="J45" s="44">
        <v>0</v>
      </c>
      <c r="K45" s="44">
        <v>0</v>
      </c>
      <c r="L45" s="39">
        <f t="shared" si="3"/>
        <v>-6975</v>
      </c>
      <c r="M45" s="44">
        <v>0</v>
      </c>
      <c r="N45" s="39">
        <f t="shared" si="4"/>
        <v>-6975</v>
      </c>
      <c r="O45" s="44">
        <v>-4457</v>
      </c>
      <c r="P45" s="39">
        <f t="shared" si="5"/>
        <v>-11432</v>
      </c>
    </row>
    <row r="46" spans="1:17" x14ac:dyDescent="0.2">
      <c r="A46" s="12" t="s">
        <v>57</v>
      </c>
      <c r="B46" s="15"/>
      <c r="C46" s="44"/>
      <c r="D46" s="44"/>
      <c r="E46" s="44"/>
      <c r="F46" s="44"/>
      <c r="G46" s="44"/>
      <c r="H46" s="44"/>
      <c r="I46" s="44"/>
      <c r="J46" s="44"/>
      <c r="K46" s="44"/>
      <c r="L46" s="39"/>
      <c r="M46" s="44"/>
      <c r="N46" s="39"/>
      <c r="O46" s="44"/>
      <c r="P46" s="39"/>
    </row>
    <row r="47" spans="1:17" x14ac:dyDescent="0.2">
      <c r="A47" s="12" t="s">
        <v>62</v>
      </c>
      <c r="B47" s="15"/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39">
        <f t="shared" ref="L47" si="6">SUM(C47:K47)</f>
        <v>0</v>
      </c>
      <c r="M47" s="44">
        <v>0</v>
      </c>
      <c r="N47" s="39">
        <f t="shared" ref="N47" si="7">L47+M47</f>
        <v>0</v>
      </c>
      <c r="O47" s="44">
        <v>140147</v>
      </c>
      <c r="P47" s="39">
        <f t="shared" ref="P47" si="8">N47+O47</f>
        <v>140147</v>
      </c>
    </row>
    <row r="48" spans="1:17" x14ac:dyDescent="0.2">
      <c r="A48" s="12" t="s">
        <v>43</v>
      </c>
      <c r="B48" s="15"/>
      <c r="C48" s="44">
        <v>0</v>
      </c>
      <c r="D48" s="44">
        <v>0</v>
      </c>
      <c r="E48" s="44">
        <v>0</v>
      </c>
      <c r="F48" s="44">
        <v>4745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39">
        <f t="shared" si="3"/>
        <v>4745</v>
      </c>
      <c r="M48" s="44">
        <v>0</v>
      </c>
      <c r="N48" s="39">
        <f t="shared" si="4"/>
        <v>4745</v>
      </c>
      <c r="O48" s="44">
        <v>-12723</v>
      </c>
      <c r="P48" s="39">
        <f t="shared" si="5"/>
        <v>-7978</v>
      </c>
    </row>
    <row r="49" spans="1:16" x14ac:dyDescent="0.2">
      <c r="A49" s="12" t="s">
        <v>63</v>
      </c>
      <c r="B49" s="15"/>
      <c r="C49" s="44">
        <v>0</v>
      </c>
      <c r="D49" s="44">
        <v>0</v>
      </c>
      <c r="E49" s="44">
        <v>0</v>
      </c>
      <c r="F49" s="44">
        <v>-193113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39">
        <f t="shared" si="3"/>
        <v>-193113</v>
      </c>
      <c r="M49" s="44">
        <v>0</v>
      </c>
      <c r="N49" s="39">
        <f t="shared" si="4"/>
        <v>-193113</v>
      </c>
      <c r="O49" s="44">
        <v>0</v>
      </c>
      <c r="P49" s="39">
        <f t="shared" si="5"/>
        <v>-193113</v>
      </c>
    </row>
    <row r="50" spans="1:16" ht="15" customHeight="1" x14ac:dyDescent="0.2">
      <c r="A50" s="12" t="s">
        <v>64</v>
      </c>
      <c r="B50" s="20"/>
      <c r="C50" s="44">
        <v>0</v>
      </c>
      <c r="D50" s="44">
        <v>0</v>
      </c>
      <c r="E50" s="44">
        <v>17116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39">
        <f t="shared" ref="L50" si="9">SUM(C50:K50)</f>
        <v>17116</v>
      </c>
      <c r="M50" s="44">
        <v>0</v>
      </c>
      <c r="N50" s="39">
        <f t="shared" ref="N50" si="10">L50+M50</f>
        <v>17116</v>
      </c>
      <c r="O50" s="44">
        <v>0</v>
      </c>
      <c r="P50" s="39">
        <f t="shared" ref="P50" si="11">N50+O50</f>
        <v>17116</v>
      </c>
    </row>
    <row r="51" spans="1:16" ht="15" customHeight="1" x14ac:dyDescent="0.2">
      <c r="A51" s="12" t="s">
        <v>65</v>
      </c>
      <c r="B51" s="20"/>
      <c r="C51" s="44">
        <v>0</v>
      </c>
      <c r="D51" s="44">
        <v>0</v>
      </c>
      <c r="E51" s="44">
        <v>10406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39">
        <f t="shared" si="3"/>
        <v>10406</v>
      </c>
      <c r="M51" s="44">
        <v>0</v>
      </c>
      <c r="N51" s="39">
        <f t="shared" si="4"/>
        <v>10406</v>
      </c>
      <c r="O51" s="44">
        <v>8457</v>
      </c>
      <c r="P51" s="39">
        <f t="shared" si="5"/>
        <v>18863</v>
      </c>
    </row>
    <row r="52" spans="1:16" ht="15" customHeight="1" x14ac:dyDescent="0.2">
      <c r="A52" s="12" t="s">
        <v>66</v>
      </c>
      <c r="B52" s="20"/>
      <c r="C52" s="44">
        <v>0</v>
      </c>
      <c r="D52" s="44">
        <v>0</v>
      </c>
      <c r="E52" s="44">
        <v>111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39">
        <f t="shared" si="3"/>
        <v>111</v>
      </c>
      <c r="M52" s="44">
        <v>0</v>
      </c>
      <c r="N52" s="39">
        <f t="shared" si="4"/>
        <v>111</v>
      </c>
      <c r="O52" s="44">
        <v>0</v>
      </c>
      <c r="P52" s="39">
        <f t="shared" si="5"/>
        <v>111</v>
      </c>
    </row>
    <row r="53" spans="1:16" ht="15" customHeight="1" x14ac:dyDescent="0.2">
      <c r="A53" s="12" t="s">
        <v>56</v>
      </c>
      <c r="B53" s="20"/>
      <c r="C53" s="44">
        <v>0</v>
      </c>
      <c r="D53" s="44">
        <v>0</v>
      </c>
      <c r="E53" s="44">
        <v>0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39">
        <f t="shared" si="3"/>
        <v>0</v>
      </c>
      <c r="M53" s="44">
        <v>-24367</v>
      </c>
      <c r="N53" s="39">
        <f t="shared" si="4"/>
        <v>-24367</v>
      </c>
      <c r="O53" s="44">
        <v>0</v>
      </c>
      <c r="P53" s="39">
        <f t="shared" si="5"/>
        <v>-24367</v>
      </c>
    </row>
    <row r="54" spans="1:16" ht="15" customHeight="1" x14ac:dyDescent="0.2">
      <c r="A54" s="12" t="s">
        <v>67</v>
      </c>
      <c r="B54" s="21"/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-27939</v>
      </c>
      <c r="L54" s="39">
        <f t="shared" si="3"/>
        <v>-27939</v>
      </c>
      <c r="M54" s="44">
        <v>27939</v>
      </c>
      <c r="N54" s="39">
        <f t="shared" si="4"/>
        <v>0</v>
      </c>
      <c r="O54" s="44">
        <v>0</v>
      </c>
      <c r="P54" s="39">
        <f t="shared" si="5"/>
        <v>0</v>
      </c>
    </row>
    <row r="55" spans="1:16" ht="15" customHeight="1" x14ac:dyDescent="0.2">
      <c r="A55" s="12" t="s">
        <v>68</v>
      </c>
      <c r="B55" s="21"/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-285866</v>
      </c>
      <c r="L55" s="39">
        <f t="shared" si="3"/>
        <v>-285866</v>
      </c>
      <c r="M55" s="44">
        <v>0</v>
      </c>
      <c r="N55" s="39">
        <f t="shared" si="4"/>
        <v>-285866</v>
      </c>
      <c r="O55" s="44">
        <v>0</v>
      </c>
      <c r="P55" s="39">
        <f t="shared" si="5"/>
        <v>-285866</v>
      </c>
    </row>
    <row r="56" spans="1:16" ht="15" customHeight="1" x14ac:dyDescent="0.2">
      <c r="A56" s="12" t="s">
        <v>41</v>
      </c>
      <c r="B56" s="21"/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39">
        <f>SUM(C56:K56)</f>
        <v>0</v>
      </c>
      <c r="M56" s="44">
        <v>0</v>
      </c>
      <c r="N56" s="39">
        <f t="shared" si="4"/>
        <v>0</v>
      </c>
      <c r="O56" s="44">
        <v>-129323</v>
      </c>
      <c r="P56" s="39">
        <f t="shared" si="5"/>
        <v>-129323</v>
      </c>
    </row>
    <row r="57" spans="1:16" ht="15" customHeight="1" thickBot="1" x14ac:dyDescent="0.25">
      <c r="A57" s="12" t="s">
        <v>42</v>
      </c>
      <c r="B57" s="21"/>
      <c r="C57" s="37">
        <v>0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526</v>
      </c>
      <c r="L57" s="37">
        <f>SUM(C57:K57)</f>
        <v>526</v>
      </c>
      <c r="M57" s="37">
        <v>0</v>
      </c>
      <c r="N57" s="37">
        <f>L57+M57</f>
        <v>526</v>
      </c>
      <c r="O57" s="37">
        <v>0</v>
      </c>
      <c r="P57" s="37">
        <f>N57+O57</f>
        <v>526</v>
      </c>
    </row>
    <row r="58" spans="1:16" ht="15" customHeight="1" thickBot="1" x14ac:dyDescent="0.25">
      <c r="A58" s="12" t="s">
        <v>44</v>
      </c>
      <c r="B58" s="21"/>
      <c r="C58" s="37">
        <f>SUM(C40:C57)</f>
        <v>0</v>
      </c>
      <c r="D58" s="37">
        <f t="shared" ref="D58:P58" si="12">SUM(D40:D57)</f>
        <v>6396</v>
      </c>
      <c r="E58" s="37">
        <f t="shared" si="12"/>
        <v>27633</v>
      </c>
      <c r="F58" s="37">
        <f t="shared" si="12"/>
        <v>-189243</v>
      </c>
      <c r="G58" s="37">
        <f t="shared" si="12"/>
        <v>0</v>
      </c>
      <c r="H58" s="37">
        <f t="shared" si="12"/>
        <v>511</v>
      </c>
      <c r="I58" s="37">
        <f t="shared" si="12"/>
        <v>0</v>
      </c>
      <c r="J58" s="37">
        <f t="shared" si="12"/>
        <v>0</v>
      </c>
      <c r="K58" s="37">
        <f t="shared" si="12"/>
        <v>-313279</v>
      </c>
      <c r="L58" s="37">
        <f t="shared" si="12"/>
        <v>-467982</v>
      </c>
      <c r="M58" s="37">
        <f t="shared" si="12"/>
        <v>600123</v>
      </c>
      <c r="N58" s="37">
        <f t="shared" si="12"/>
        <v>132141</v>
      </c>
      <c r="O58" s="37">
        <f t="shared" si="12"/>
        <v>52474</v>
      </c>
      <c r="P58" s="37">
        <f t="shared" si="12"/>
        <v>184615</v>
      </c>
    </row>
    <row r="59" spans="1:16" ht="15" customHeight="1" thickBot="1" x14ac:dyDescent="0.25">
      <c r="A59" s="11" t="s">
        <v>69</v>
      </c>
      <c r="B59" s="21"/>
      <c r="C59" s="45">
        <f t="shared" ref="C59:P59" si="13">C15+C36+C58</f>
        <v>565572</v>
      </c>
      <c r="D59" s="45">
        <f t="shared" si="13"/>
        <v>-8645</v>
      </c>
      <c r="E59" s="45">
        <f t="shared" si="13"/>
        <v>-84321</v>
      </c>
      <c r="F59" s="45">
        <f t="shared" si="13"/>
        <v>114766</v>
      </c>
      <c r="G59" s="45">
        <f t="shared" si="13"/>
        <v>29201</v>
      </c>
      <c r="H59" s="45">
        <f t="shared" si="13"/>
        <v>-18050</v>
      </c>
      <c r="I59" s="45">
        <f t="shared" si="13"/>
        <v>27398</v>
      </c>
      <c r="J59" s="45">
        <f t="shared" si="13"/>
        <v>-203287</v>
      </c>
      <c r="K59" s="45">
        <f t="shared" si="13"/>
        <v>5207742</v>
      </c>
      <c r="L59" s="45">
        <f t="shared" si="13"/>
        <v>5630376</v>
      </c>
      <c r="M59" s="45">
        <f t="shared" si="13"/>
        <v>802688</v>
      </c>
      <c r="N59" s="45">
        <f t="shared" si="13"/>
        <v>6433064</v>
      </c>
      <c r="O59" s="45">
        <f t="shared" si="13"/>
        <v>1610430</v>
      </c>
      <c r="P59" s="45">
        <f t="shared" si="13"/>
        <v>8043494</v>
      </c>
    </row>
    <row r="60" spans="1:16" ht="14.25" customHeight="1" thickTop="1" x14ac:dyDescent="0.2">
      <c r="A60" s="9"/>
      <c r="B60" s="9"/>
      <c r="C60" s="6"/>
      <c r="D60" s="6"/>
      <c r="E60" s="6"/>
      <c r="F60" s="6"/>
      <c r="G60" s="6"/>
      <c r="H60" s="6"/>
      <c r="I60" s="6"/>
      <c r="J60" s="6"/>
      <c r="K60" s="6"/>
      <c r="L60" s="7"/>
      <c r="M60" s="6"/>
      <c r="N60" s="6"/>
      <c r="O60" s="6"/>
      <c r="P60" s="6"/>
    </row>
    <row r="61" spans="1:16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1"/>
      <c r="N61" s="1"/>
      <c r="O61" s="1"/>
      <c r="P61" s="1"/>
    </row>
    <row r="62" spans="1:16" x14ac:dyDescent="0.2">
      <c r="A62" s="34" t="s">
        <v>7</v>
      </c>
    </row>
    <row r="66" spans="1:2" x14ac:dyDescent="0.2">
      <c r="A66" s="4"/>
      <c r="B66" s="4"/>
    </row>
  </sheetData>
  <mergeCells count="5">
    <mergeCell ref="M1:N1"/>
    <mergeCell ref="O1:P1"/>
    <mergeCell ref="A3:J3"/>
    <mergeCell ref="C8:L8"/>
    <mergeCell ref="C9:L9"/>
  </mergeCells>
  <pageMargins left="0.75" right="0.75" top="0.23" bottom="0.39" header="0.16" footer="0.16"/>
  <pageSetup paperSize="9" scale="59" fitToWidth="2" fitToHeight="0" orientation="landscape" r:id="rId1"/>
  <headerFooter alignWithMargins="0">
    <oddFooter>&amp;R&amp;D&amp;T</oddFooter>
  </headerFooter>
  <rowBreaks count="2" manualBreakCount="2">
    <brk id="36" max="16383" man="1"/>
    <brk id="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FY16</vt:lpstr>
      <vt:lpstr>FY15</vt:lpstr>
      <vt:lpstr>'FY15'!Print_Area</vt:lpstr>
      <vt:lpstr>'FY16'!Print_Area</vt:lpstr>
      <vt:lpstr>'FY15'!Print_Titles</vt:lpstr>
      <vt:lpstr>'FY16'!Print_Titles</vt:lpstr>
    </vt:vector>
  </TitlesOfParts>
  <Company>SembCorp Utilities Pte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Sembcorp Industries Ltd</dc:creator>
  <cp:lastModifiedBy>Eng Joo Hui</cp:lastModifiedBy>
  <cp:lastPrinted>2011-03-22T01:46:59Z</cp:lastPrinted>
  <dcterms:created xsi:type="dcterms:W3CDTF">2008-04-14T05:49:32Z</dcterms:created>
  <dcterms:modified xsi:type="dcterms:W3CDTF">2017-03-14T06:51:47Z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